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9432" tabRatio="858" activeTab="0"/>
  </bookViews>
  <sheets>
    <sheet name="свод по математике" sheetId="1" r:id="rId1"/>
    <sheet name="ОУ по математике" sheetId="2" r:id="rId2"/>
    <sheet name="ОУ по математике (%)" sheetId="3" r:id="rId3"/>
  </sheets>
  <definedNames/>
  <calcPr fullCalcOnLoad="1"/>
</workbook>
</file>

<file path=xl/sharedStrings.xml><?xml version="1.0" encoding="utf-8"?>
<sst xmlns="http://schemas.openxmlformats.org/spreadsheetml/2006/main" count="390" uniqueCount="151">
  <si>
    <t>Название ОУ</t>
  </si>
  <si>
    <t xml:space="preserve">Класс </t>
  </si>
  <si>
    <t>численность обучающихся по списку на 5.09.2012г.</t>
  </si>
  <si>
    <t>численность обучающихся, принявших участие  в  выполнении  работы</t>
  </si>
  <si>
    <t>из них, численность обучающихся, справившихся  с  работой (более 50% выполненных заданий)</t>
  </si>
  <si>
    <t>10А</t>
  </si>
  <si>
    <t>Умение устанавливать соответствие между функцией и графиком.</t>
  </si>
  <si>
    <t>Знание определений по математике.</t>
  </si>
  <si>
    <t>Выражения с переменной. Использование формул сокращенного умножения.</t>
  </si>
  <si>
    <t>Умение находить неизвестный член пропорции.</t>
  </si>
  <si>
    <t>Умение работать с информацией, представленной в графическом виде.</t>
  </si>
  <si>
    <t>Нахождение процентов от числа.</t>
  </si>
  <si>
    <t>Решение неполных квадратных уравнений.</t>
  </si>
  <si>
    <t>Знание свойств геометрических фигур.</t>
  </si>
  <si>
    <t>Решение системы уравнений.</t>
  </si>
  <si>
    <t>Умение записывать выражения с переменными.</t>
  </si>
  <si>
    <t>Умение устанавливать зависимость линейную зависимость между величинами.</t>
  </si>
  <si>
    <t>Умение находить область определения функции.</t>
  </si>
  <si>
    <t>Решение неравенств.</t>
  </si>
  <si>
    <t>Решение задач с помощью уравнений.</t>
  </si>
  <si>
    <t>Преобразование выражений, содержащих квадратные корни.</t>
  </si>
  <si>
    <t>Умение находить среднее арифметическое.</t>
  </si>
  <si>
    <t>Умение преобразовывать выражение, применяя свойства степени с целым показателем.</t>
  </si>
  <si>
    <t>Применение свойств равнобедренного треугольника.</t>
  </si>
  <si>
    <t>Умение работать с информацией, представленной в виде диаграммы.</t>
  </si>
  <si>
    <t>Умение работать  с табличной информацией.</t>
  </si>
  <si>
    <t>Нахождение частного двух чисел в процентах.</t>
  </si>
  <si>
    <t>задания части В  (численность обучающихся,справившихся по каждому заданию)</t>
  </si>
  <si>
    <t>задания части  А (численность обучающихся,справившихся по каждому заданию)</t>
  </si>
  <si>
    <t xml:space="preserve"> </t>
  </si>
  <si>
    <t>10Б</t>
  </si>
  <si>
    <t>10 В</t>
  </si>
  <si>
    <t xml:space="preserve">                                                        номера заданий
общие сведения</t>
  </si>
  <si>
    <t>МБОУ СОШ № 29</t>
  </si>
  <si>
    <t>МБОУ СОШ №19</t>
  </si>
  <si>
    <t>10В</t>
  </si>
  <si>
    <t>10Г</t>
  </si>
  <si>
    <t>МБОУ СОШ №44</t>
  </si>
  <si>
    <t>10Д</t>
  </si>
  <si>
    <t>МБОУ СОШ №27</t>
  </si>
  <si>
    <t>10 Б</t>
  </si>
  <si>
    <t>МБОУ СОШ №1</t>
  </si>
  <si>
    <t>МБОУ СОШ №26</t>
  </si>
  <si>
    <t>МБОУ СОШ №20</t>
  </si>
  <si>
    <t>МБОУ СОШ №8</t>
  </si>
  <si>
    <t>10Э</t>
  </si>
  <si>
    <t>МБОУ СОШ №7</t>
  </si>
  <si>
    <t>МБОУ СОШ № 24</t>
  </si>
  <si>
    <t xml:space="preserve">10Б </t>
  </si>
  <si>
    <t>МБОУ СОШ №15</t>
  </si>
  <si>
    <t>МБОУ СОШ №12 с УИОП</t>
  </si>
  <si>
    <t xml:space="preserve">10В </t>
  </si>
  <si>
    <t>МБОУ СОШ №6</t>
  </si>
  <si>
    <t>МБОУ СОШ №4</t>
  </si>
  <si>
    <t>10-1</t>
  </si>
  <si>
    <t>10-2</t>
  </si>
  <si>
    <t>МБОУ лицей№2</t>
  </si>
  <si>
    <t>МБОУ гимназия №4</t>
  </si>
  <si>
    <t>МБОУ гимназия № 2</t>
  </si>
  <si>
    <t>МБОУ СОШ № 45</t>
  </si>
  <si>
    <t>МБОУ СОШ №45</t>
  </si>
  <si>
    <t>МБОУ СОШ № 32</t>
  </si>
  <si>
    <t>МБОУ СОШ №28</t>
  </si>
  <si>
    <t>МБОУ СОШ №25</t>
  </si>
  <si>
    <t>МБОУ СОШ № 22</t>
  </si>
  <si>
    <t>МБОУ СОШ №18 имени В.Я. Алексеева</t>
  </si>
  <si>
    <t>МБОУ СОШ №13</t>
  </si>
  <si>
    <t>МБОУ СОШ №10</t>
  </si>
  <si>
    <t>МБОУ СОШ №5</t>
  </si>
  <si>
    <t>МБОУ СОШ №3</t>
  </si>
  <si>
    <t>МБОУ СОШ № 46 с углубленным изучением отдельных предметов</t>
  </si>
  <si>
    <t>МБОУ СОШ № 38</t>
  </si>
  <si>
    <t>МБОУ лицей№1</t>
  </si>
  <si>
    <t>МБОУ лицей №3</t>
  </si>
  <si>
    <t>классов</t>
  </si>
  <si>
    <t>ОУ</t>
  </si>
  <si>
    <t>Итого</t>
  </si>
  <si>
    <t>гимназии</t>
  </si>
  <si>
    <t>лицеи</t>
  </si>
  <si>
    <t>МБОУ СОШ №10с УИОП</t>
  </si>
  <si>
    <t>ИТОГО МБОУ СОШ №45</t>
  </si>
  <si>
    <t>ИТОГО МБОУ СОШ №44</t>
  </si>
  <si>
    <t>ИТОГО МБОУ СОШ № 38</t>
  </si>
  <si>
    <t>ИТОГО МБОУ СОШ №27</t>
  </si>
  <si>
    <t>ИТОГО МБОУ СОШ №26</t>
  </si>
  <si>
    <t>ИТОГО МБОУ СОШ №25</t>
  </si>
  <si>
    <t>ИТОГО МБОУ СОШ № 24</t>
  </si>
  <si>
    <t>ИТОГО МБОУ СОШ № 22</t>
  </si>
  <si>
    <t>ИТОГ</t>
  </si>
  <si>
    <t>СОШ с УИОП</t>
  </si>
  <si>
    <t xml:space="preserve">СОШ  </t>
  </si>
  <si>
    <t xml:space="preserve">гимназия  Салахова </t>
  </si>
  <si>
    <t>гимназия № 2</t>
  </si>
  <si>
    <t>гимназия №4</t>
  </si>
  <si>
    <t xml:space="preserve">МБОУ СОШ №18  </t>
  </si>
  <si>
    <t xml:space="preserve">МБОУ СОШ №18 </t>
  </si>
  <si>
    <t>ИТОГО МБОУ СОШ №20</t>
  </si>
  <si>
    <t>ИТОГО МБОУ СОШ №19</t>
  </si>
  <si>
    <t xml:space="preserve">ИТОГО МБОУ СОШ №18  </t>
  </si>
  <si>
    <t>ИТОГО МБОУ СОШ №15</t>
  </si>
  <si>
    <t>ИТОГО МБОУ СОШ №13</t>
  </si>
  <si>
    <t xml:space="preserve">ИТОГО МБОУ СОШ №12  </t>
  </si>
  <si>
    <t>ИТОГО МБОУ СОШ №10</t>
  </si>
  <si>
    <t>ИТОГО МБОУ СОШ №8</t>
  </si>
  <si>
    <t>ИТОГО МБОУ СОШ №7</t>
  </si>
  <si>
    <t>ИТОГО МБОУ СОШ №6</t>
  </si>
  <si>
    <t>ИТОГО МБОУ СОШ №5</t>
  </si>
  <si>
    <t>ИТОГО МБОУ СОШ №4</t>
  </si>
  <si>
    <t>ИТОГО МБОУ СОШ №3</t>
  </si>
  <si>
    <t>ИТОГО МБОУ СОШ №1</t>
  </si>
  <si>
    <t>ИТОГО МБОУ СОШ №28</t>
  </si>
  <si>
    <t>ИТОГО МБОУ СОШ № 29</t>
  </si>
  <si>
    <t>ИТОГО МБОУ СОШ № 32</t>
  </si>
  <si>
    <t xml:space="preserve">МБОУ СОШ № 46  </t>
  </si>
  <si>
    <t xml:space="preserve">ИТОГО: МБОУ СОШ № 46  </t>
  </si>
  <si>
    <t>лицей им.Хисматулина В.И.</t>
  </si>
  <si>
    <t>гимназия Салахова</t>
  </si>
  <si>
    <t xml:space="preserve">МБОУ СОШ №12 </t>
  </si>
  <si>
    <r>
      <t xml:space="preserve">Процент  выполнения стартовой диагностической работы по </t>
    </r>
    <r>
      <rPr>
        <b/>
        <sz val="12"/>
        <color indexed="10"/>
        <rFont val="Times New Roman"/>
        <family val="1"/>
      </rPr>
      <t>МАТЕМАТИКЕ</t>
    </r>
    <r>
      <rPr>
        <b/>
        <sz val="12"/>
        <color indexed="8"/>
        <rFont val="Times New Roman"/>
        <family val="1"/>
      </rPr>
      <t xml:space="preserve">  обучающимися 10 классов г.Сургута  2012-2013  учебный год</t>
    </r>
  </si>
  <si>
    <r>
      <rPr>
        <b/>
        <sz val="12"/>
        <color indexed="8"/>
        <rFont val="Times New Roman"/>
        <family val="1"/>
      </rPr>
      <t xml:space="preserve">Свод ( по классам) по результатам выполнения работы стартовой диагностической работы по </t>
    </r>
    <r>
      <rPr>
        <b/>
        <sz val="12"/>
        <color indexed="10"/>
        <rFont val="Times New Roman"/>
        <family val="1"/>
      </rPr>
      <t>МАТЕМАТИКЕ</t>
    </r>
    <r>
      <rPr>
        <b/>
        <sz val="12"/>
        <color indexed="8"/>
        <rFont val="Times New Roman"/>
        <family val="1"/>
      </rPr>
      <t xml:space="preserve">  обущающимися 10 классов г.Сургута 2012-2013 уч.год</t>
    </r>
  </si>
  <si>
    <t xml:space="preserve">гимназия Салахова </t>
  </si>
  <si>
    <t>ИТОГО гимназия № 2</t>
  </si>
  <si>
    <t>гимназия им. Салманова</t>
  </si>
  <si>
    <t>ИТОГО гимназия Салманова</t>
  </si>
  <si>
    <t>Лицей № 1</t>
  </si>
  <si>
    <t>лицей№2</t>
  </si>
  <si>
    <t>ИТОГО  лицей№2</t>
  </si>
  <si>
    <t>ИТОГО лицей № 1</t>
  </si>
  <si>
    <t>ИТОГО   лицей №3</t>
  </si>
  <si>
    <t>ИТОГО  лицей им.Хисматулина В.И.</t>
  </si>
  <si>
    <t xml:space="preserve">лицей им.Хисматулина </t>
  </si>
  <si>
    <t xml:space="preserve">МБОУ СОШ № 46 </t>
  </si>
  <si>
    <t>гимназия им.Салманова</t>
  </si>
  <si>
    <t>лицей им.Хисматулина</t>
  </si>
  <si>
    <t>лицей №3</t>
  </si>
  <si>
    <t xml:space="preserve">ИТОГО    </t>
  </si>
  <si>
    <t>коэффицент усвоения учебного  материала</t>
  </si>
  <si>
    <t>сумма  верных ответов</t>
  </si>
  <si>
    <t>ИРВ гимназистов</t>
  </si>
  <si>
    <t>ИРВ школьников</t>
  </si>
  <si>
    <t>ИНЕУСП общий</t>
  </si>
  <si>
    <t>Высокий уровень усвоения элемента содержания</t>
  </si>
  <si>
    <t>Достаточный уровень усвоения элемента содержания</t>
  </si>
  <si>
    <t>Средний уровень усвоения элемента содержания</t>
  </si>
  <si>
    <t>Критический ровень усвоения элемента содержания</t>
  </si>
  <si>
    <t>ИРВ общий</t>
  </si>
  <si>
    <t>ИРВ лицеистов</t>
  </si>
  <si>
    <t>ИРВ обучающихся СОШ с УИОП</t>
  </si>
  <si>
    <t>Индекс реальных возможностей</t>
  </si>
  <si>
    <t>лицей№1</t>
  </si>
  <si>
    <r>
      <t xml:space="preserve">Свод по результатам выполнения стартовой диагностической работы по </t>
    </r>
    <r>
      <rPr>
        <b/>
        <sz val="12"/>
        <color indexed="10"/>
        <rFont val="Times New Roman"/>
        <family val="1"/>
      </rPr>
      <t xml:space="preserve">МАТЕМАТИКЕ </t>
    </r>
    <r>
      <rPr>
        <b/>
        <sz val="12"/>
        <rFont val="Times New Roman"/>
        <family val="1"/>
      </rPr>
      <t xml:space="preserve"> обучающимися  10 классов МБОУ г.Сургута  2012-2013  уч.год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</si>
</sst>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/>
      <right style="thin"/>
      <top/>
      <bottom style="thin"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double">
        <color rgb="FF3F3F3F"/>
      </left>
      <right style="double">
        <color rgb="FF3F3F3F"/>
      </right>
      <top/>
      <bottom/>
    </border>
    <border>
      <left style="double">
        <color rgb="FF3F3F3F"/>
      </left>
      <right/>
      <top/>
      <bottom/>
    </border>
    <border>
      <left/>
      <right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7" fillId="0" borderId="0" xfId="0" applyFont="1" applyFill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9" fontId="47" fillId="0" borderId="10" xfId="55" applyFont="1" applyBorder="1" applyAlignment="1">
      <alignment horizontal="center" vertical="center"/>
    </xf>
    <xf numFmtId="9" fontId="47" fillId="0" borderId="10" xfId="55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20" fillId="29" borderId="10" xfId="51" applyFont="1" applyBorder="1" applyAlignment="1">
      <alignment horizontal="center" vertical="center"/>
    </xf>
    <xf numFmtId="0" fontId="20" fillId="29" borderId="10" xfId="51" applyFont="1" applyBorder="1" applyAlignment="1">
      <alignment/>
    </xf>
    <xf numFmtId="0" fontId="20" fillId="29" borderId="10" xfId="51" applyFont="1" applyBorder="1" applyAlignment="1">
      <alignment horizontal="center" vertical="top" wrapText="1"/>
    </xf>
    <xf numFmtId="0" fontId="20" fillId="29" borderId="10" xfId="51" applyFont="1" applyBorder="1" applyAlignment="1">
      <alignment horizontal="center" vertical="center" wrapText="1"/>
    </xf>
    <xf numFmtId="0" fontId="20" fillId="32" borderId="10" xfId="60" applyFont="1" applyBorder="1" applyAlignment="1">
      <alignment horizontal="center" vertical="center"/>
    </xf>
    <xf numFmtId="0" fontId="20" fillId="32" borderId="10" xfId="60" applyFont="1" applyBorder="1" applyAlignment="1">
      <alignment/>
    </xf>
    <xf numFmtId="0" fontId="20" fillId="32" borderId="10" xfId="60" applyFont="1" applyBorder="1" applyAlignment="1">
      <alignment horizontal="center" vertical="top" wrapText="1"/>
    </xf>
    <xf numFmtId="0" fontId="20" fillId="32" borderId="10" xfId="60" applyFont="1" applyBorder="1" applyAlignment="1">
      <alignment horizontal="center" vertical="center" wrapText="1"/>
    </xf>
    <xf numFmtId="0" fontId="20" fillId="31" borderId="10" xfId="54" applyFont="1" applyBorder="1" applyAlignment="1">
      <alignment horizontal="center" vertical="center"/>
    </xf>
    <xf numFmtId="0" fontId="4" fillId="31" borderId="10" xfId="54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20" fillId="32" borderId="10" xfId="60" applyFont="1" applyBorder="1" applyAlignment="1">
      <alignment horizontal="center"/>
    </xf>
    <xf numFmtId="0" fontId="33" fillId="27" borderId="2" xfId="40" applyAlignment="1">
      <alignment horizontal="center" textRotation="90" wrapText="1"/>
    </xf>
    <xf numFmtId="0" fontId="33" fillId="27" borderId="2" xfId="40" applyAlignment="1">
      <alignment horizontal="center" vertical="center" wrapText="1"/>
    </xf>
    <xf numFmtId="9" fontId="20" fillId="30" borderId="10" xfId="52" applyNumberFormat="1" applyFont="1" applyBorder="1" applyAlignment="1">
      <alignment horizontal="center" vertical="center"/>
    </xf>
    <xf numFmtId="0" fontId="20" fillId="29" borderId="10" xfId="51" applyFont="1" applyBorder="1" applyAlignment="1">
      <alignment/>
    </xf>
    <xf numFmtId="9" fontId="20" fillId="29" borderId="10" xfId="51" applyNumberFormat="1" applyFont="1" applyBorder="1" applyAlignment="1">
      <alignment horizontal="center" vertical="center"/>
    </xf>
    <xf numFmtId="0" fontId="33" fillId="27" borderId="2" xfId="40" applyAlignment="1">
      <alignment horizontal="left" textRotation="90" wrapText="1"/>
    </xf>
    <xf numFmtId="0" fontId="33" fillId="27" borderId="2" xfId="40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 vertical="top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/>
    </xf>
    <xf numFmtId="0" fontId="38" fillId="32" borderId="10" xfId="60" applyFont="1" applyBorder="1" applyAlignment="1">
      <alignment horizontal="center"/>
    </xf>
    <xf numFmtId="0" fontId="38" fillId="5" borderId="10" xfId="18" applyFont="1" applyBorder="1" applyAlignment="1">
      <alignment horizontal="center"/>
    </xf>
    <xf numFmtId="0" fontId="38" fillId="30" borderId="10" xfId="52" applyFont="1" applyBorder="1" applyAlignment="1">
      <alignment horizontal="center"/>
    </xf>
    <xf numFmtId="0" fontId="38" fillId="29" borderId="10" xfId="51" applyFont="1" applyBorder="1" applyAlignment="1">
      <alignment/>
    </xf>
    <xf numFmtId="9" fontId="38" fillId="29" borderId="10" xfId="51" applyNumberFormat="1" applyFont="1" applyBorder="1" applyAlignment="1">
      <alignment horizontal="center" vertical="center"/>
    </xf>
    <xf numFmtId="0" fontId="38" fillId="30" borderId="10" xfId="52" applyFont="1" applyBorder="1" applyAlignment="1">
      <alignment/>
    </xf>
    <xf numFmtId="9" fontId="38" fillId="30" borderId="10" xfId="52" applyNumberFormat="1" applyFont="1" applyBorder="1" applyAlignment="1">
      <alignment horizontal="center" vertical="center"/>
    </xf>
    <xf numFmtId="0" fontId="38" fillId="27" borderId="2" xfId="40" applyFont="1" applyAlignment="1">
      <alignment/>
    </xf>
    <xf numFmtId="9" fontId="38" fillId="27" borderId="2" xfId="40" applyNumberFormat="1" applyFont="1" applyAlignment="1">
      <alignment horizontal="center" vertical="center"/>
    </xf>
    <xf numFmtId="0" fontId="38" fillId="5" borderId="10" xfId="18" applyFont="1" applyBorder="1" applyAlignment="1">
      <alignment/>
    </xf>
    <xf numFmtId="0" fontId="38" fillId="5" borderId="10" xfId="18" applyFont="1" applyBorder="1" applyAlignment="1">
      <alignment/>
    </xf>
    <xf numFmtId="9" fontId="38" fillId="5" borderId="10" xfId="18" applyNumberFormat="1" applyFont="1" applyBorder="1" applyAlignment="1">
      <alignment horizontal="center" vertical="center"/>
    </xf>
    <xf numFmtId="0" fontId="38" fillId="22" borderId="10" xfId="35" applyFont="1" applyBorder="1" applyAlignment="1">
      <alignment/>
    </xf>
    <xf numFmtId="0" fontId="38" fillId="21" borderId="10" xfId="34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20" fillId="30" borderId="10" xfId="52" applyFont="1" applyBorder="1" applyAlignment="1">
      <alignment/>
    </xf>
    <xf numFmtId="0" fontId="20" fillId="30" borderId="10" xfId="52" applyFont="1" applyBorder="1" applyAlignment="1">
      <alignment horizontal="center"/>
    </xf>
    <xf numFmtId="0" fontId="20" fillId="30" borderId="10" xfId="52" applyFont="1" applyBorder="1" applyAlignment="1">
      <alignment horizontal="center" vertical="center" wrapText="1"/>
    </xf>
    <xf numFmtId="0" fontId="20" fillId="30" borderId="10" xfId="52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20" fillId="30" borderId="10" xfId="52" applyFont="1" applyBorder="1" applyAlignment="1">
      <alignment horizontal="center" wrapText="1"/>
    </xf>
    <xf numFmtId="0" fontId="20" fillId="32" borderId="10" xfId="60" applyFont="1" applyBorder="1" applyAlignment="1">
      <alignment horizontal="center" wrapText="1"/>
    </xf>
    <xf numFmtId="0" fontId="20" fillId="17" borderId="10" xfId="30" applyFont="1" applyBorder="1" applyAlignment="1">
      <alignment horizontal="center" vertical="top" wrapText="1"/>
    </xf>
    <xf numFmtId="0" fontId="20" fillId="17" borderId="10" xfId="30" applyFont="1" applyBorder="1" applyAlignment="1">
      <alignment horizontal="center"/>
    </xf>
    <xf numFmtId="0" fontId="20" fillId="17" borderId="10" xfId="30" applyFont="1" applyBorder="1" applyAlignment="1">
      <alignment horizontal="center" wrapText="1"/>
    </xf>
    <xf numFmtId="0" fontId="20" fillId="17" borderId="10" xfId="30" applyFont="1" applyBorder="1" applyAlignment="1">
      <alignment horizontal="center" vertical="center" wrapText="1"/>
    </xf>
    <xf numFmtId="0" fontId="20" fillId="17" borderId="10" xfId="30" applyFont="1" applyBorder="1" applyAlignment="1">
      <alignment/>
    </xf>
    <xf numFmtId="0" fontId="20" fillId="33" borderId="10" xfId="52" applyFont="1" applyFill="1" applyBorder="1" applyAlignment="1">
      <alignment horizontal="center"/>
    </xf>
    <xf numFmtId="0" fontId="20" fillId="33" borderId="10" xfId="60" applyFont="1" applyFill="1" applyBorder="1" applyAlignment="1">
      <alignment horizontal="center"/>
    </xf>
    <xf numFmtId="0" fontId="20" fillId="33" borderId="10" xfId="30" applyFont="1" applyFill="1" applyBorder="1" applyAlignment="1">
      <alignment horizontal="center"/>
    </xf>
    <xf numFmtId="0" fontId="20" fillId="33" borderId="10" xfId="52" applyFont="1" applyFill="1" applyBorder="1" applyAlignment="1">
      <alignment horizontal="center" vertical="top"/>
    </xf>
    <xf numFmtId="0" fontId="20" fillId="33" borderId="10" xfId="60" applyFont="1" applyFill="1" applyBorder="1" applyAlignment="1">
      <alignment horizontal="center" vertical="top"/>
    </xf>
    <xf numFmtId="0" fontId="20" fillId="33" borderId="10" xfId="30" applyFont="1" applyFill="1" applyBorder="1" applyAlignment="1">
      <alignment horizontal="center" vertical="top"/>
    </xf>
    <xf numFmtId="0" fontId="20" fillId="33" borderId="10" xfId="52" applyFont="1" applyFill="1" applyBorder="1" applyAlignment="1">
      <alignment horizontal="center" vertical="top" wrapText="1"/>
    </xf>
    <xf numFmtId="0" fontId="20" fillId="33" borderId="10" xfId="60" applyFont="1" applyFill="1" applyBorder="1" applyAlignment="1">
      <alignment horizontal="center" vertical="top" wrapText="1"/>
    </xf>
    <xf numFmtId="0" fontId="20" fillId="33" borderId="10" xfId="30" applyFont="1" applyFill="1" applyBorder="1" applyAlignment="1">
      <alignment horizontal="center" vertical="top" wrapText="1"/>
    </xf>
    <xf numFmtId="0" fontId="20" fillId="33" borderId="10" xfId="52" applyFont="1" applyFill="1" applyBorder="1" applyAlignment="1">
      <alignment horizontal="center" vertical="center"/>
    </xf>
    <xf numFmtId="0" fontId="20" fillId="33" borderId="10" xfId="60" applyFont="1" applyFill="1" applyBorder="1" applyAlignment="1">
      <alignment horizontal="center" vertical="center"/>
    </xf>
    <xf numFmtId="0" fontId="20" fillId="33" borderId="10" xfId="3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/>
    </xf>
    <xf numFmtId="49" fontId="50" fillId="0" borderId="10" xfId="0" applyNumberFormat="1" applyFont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/>
    </xf>
    <xf numFmtId="0" fontId="20" fillId="29" borderId="10" xfId="51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33" fillId="27" borderId="12" xfId="40" applyBorder="1" applyAlignment="1">
      <alignment horizontal="center" textRotation="90" wrapText="1"/>
    </xf>
    <xf numFmtId="0" fontId="4" fillId="31" borderId="13" xfId="54" applyFont="1" applyBorder="1" applyAlignment="1">
      <alignment horizontal="center" vertical="center"/>
    </xf>
    <xf numFmtId="0" fontId="4" fillId="31" borderId="14" xfId="54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3" fillId="27" borderId="12" xfId="40" applyBorder="1" applyAlignment="1">
      <alignment horizontal="right" textRotation="90" wrapText="1"/>
    </xf>
    <xf numFmtId="0" fontId="4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0" fillId="27" borderId="2" xfId="4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9" fillId="27" borderId="2" xfId="40" applyFont="1" applyAlignment="1">
      <alignment horizontal="left" vertical="center" wrapText="1"/>
    </xf>
    <xf numFmtId="0" fontId="38" fillId="28" borderId="10" xfId="49" applyFont="1" applyBorder="1" applyAlignment="1">
      <alignment horizontal="center"/>
    </xf>
    <xf numFmtId="0" fontId="9" fillId="29" borderId="10" xfId="51" applyFont="1" applyBorder="1" applyAlignment="1">
      <alignment horizontal="center"/>
    </xf>
    <xf numFmtId="0" fontId="51" fillId="27" borderId="2" xfId="40" applyFont="1" applyAlignment="1">
      <alignment horizontal="center" textRotation="90" wrapText="1"/>
    </xf>
    <xf numFmtId="0" fontId="47" fillId="0" borderId="10" xfId="0" applyFont="1" applyBorder="1" applyAlignment="1">
      <alignment horizontal="center"/>
    </xf>
    <xf numFmtId="0" fontId="47" fillId="0" borderId="15" xfId="0" applyFont="1" applyBorder="1" applyAlignment="1">
      <alignment horizontal="center" vertical="center"/>
    </xf>
    <xf numFmtId="0" fontId="9" fillId="30" borderId="10" xfId="52" applyFont="1" applyBorder="1" applyAlignment="1">
      <alignment horizontal="center"/>
    </xf>
    <xf numFmtId="0" fontId="9" fillId="32" borderId="10" xfId="60" applyFont="1" applyBorder="1" applyAlignment="1">
      <alignment horizontal="center"/>
    </xf>
    <xf numFmtId="166" fontId="20" fillId="32" borderId="10" xfId="60" applyNumberFormat="1" applyFont="1" applyBorder="1" applyAlignment="1">
      <alignment/>
    </xf>
    <xf numFmtId="166" fontId="20" fillId="30" borderId="10" xfId="52" applyNumberFormat="1" applyFont="1" applyBorder="1" applyAlignment="1">
      <alignment/>
    </xf>
    <xf numFmtId="0" fontId="4" fillId="31" borderId="8" xfId="54" applyFont="1" applyAlignment="1">
      <alignment/>
    </xf>
    <xf numFmtId="0" fontId="20" fillId="5" borderId="10" xfId="18" applyFont="1" applyBorder="1" applyAlignment="1">
      <alignment/>
    </xf>
    <xf numFmtId="0" fontId="47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0" fontId="4" fillId="31" borderId="15" xfId="54" applyFont="1" applyBorder="1" applyAlignment="1">
      <alignment horizontal="center" vertical="center"/>
    </xf>
    <xf numFmtId="0" fontId="51" fillId="27" borderId="12" xfId="40" applyFont="1" applyBorder="1" applyAlignment="1">
      <alignment textRotation="90"/>
    </xf>
    <xf numFmtId="166" fontId="20" fillId="29" borderId="10" xfId="51" applyNumberFormat="1" applyFont="1" applyBorder="1" applyAlignment="1">
      <alignment/>
    </xf>
    <xf numFmtId="166" fontId="20" fillId="29" borderId="8" xfId="51" applyNumberFormat="1" applyFont="1" applyBorder="1" applyAlignment="1">
      <alignment/>
    </xf>
    <xf numFmtId="0" fontId="47" fillId="0" borderId="13" xfId="0" applyFont="1" applyBorder="1" applyAlignment="1">
      <alignment horizontal="center"/>
    </xf>
    <xf numFmtId="0" fontId="20" fillId="30" borderId="0" xfId="52" applyFont="1" applyBorder="1" applyAlignment="1">
      <alignment/>
    </xf>
    <xf numFmtId="0" fontId="9" fillId="28" borderId="10" xfId="49" applyFont="1" applyBorder="1" applyAlignment="1">
      <alignment horizontal="center"/>
    </xf>
    <xf numFmtId="0" fontId="9" fillId="5" borderId="10" xfId="18" applyFont="1" applyBorder="1" applyAlignment="1">
      <alignment horizontal="center"/>
    </xf>
    <xf numFmtId="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31" fillId="23" borderId="0" xfId="36" applyAlignment="1">
      <alignment/>
    </xf>
    <xf numFmtId="0" fontId="31" fillId="25" borderId="0" xfId="38" applyAlignment="1">
      <alignment/>
    </xf>
    <xf numFmtId="0" fontId="31" fillId="24" borderId="0" xfId="37" applyAlignment="1">
      <alignment/>
    </xf>
    <xf numFmtId="0" fontId="42" fillId="30" borderId="0" xfId="52" applyAlignment="1">
      <alignment/>
    </xf>
    <xf numFmtId="0" fontId="48" fillId="0" borderId="0" xfId="0" applyFont="1" applyAlignment="1">
      <alignment wrapText="1"/>
    </xf>
    <xf numFmtId="9" fontId="12" fillId="24" borderId="10" xfId="37" applyNumberFormat="1" applyFont="1" applyBorder="1" applyAlignment="1">
      <alignment horizontal="center"/>
    </xf>
    <xf numFmtId="9" fontId="12" fillId="25" borderId="10" xfId="38" applyNumberFormat="1" applyFont="1" applyBorder="1" applyAlignment="1">
      <alignment horizontal="center"/>
    </xf>
    <xf numFmtId="9" fontId="12" fillId="30" borderId="10" xfId="52" applyNumberFormat="1" applyFont="1" applyBorder="1" applyAlignment="1">
      <alignment horizontal="center"/>
    </xf>
    <xf numFmtId="9" fontId="12" fillId="24" borderId="10" xfId="37" applyNumberFormat="1" applyFont="1" applyBorder="1" applyAlignment="1">
      <alignment/>
    </xf>
    <xf numFmtId="9" fontId="12" fillId="25" borderId="10" xfId="38" applyNumberFormat="1" applyFont="1" applyBorder="1" applyAlignment="1">
      <alignment/>
    </xf>
    <xf numFmtId="9" fontId="12" fillId="30" borderId="10" xfId="52" applyNumberFormat="1" applyFont="1" applyBorder="1" applyAlignment="1">
      <alignment/>
    </xf>
    <xf numFmtId="0" fontId="48" fillId="0" borderId="16" xfId="0" applyFont="1" applyBorder="1" applyAlignment="1">
      <alignment horizontal="left"/>
    </xf>
    <xf numFmtId="0" fontId="38" fillId="28" borderId="17" xfId="49" applyFont="1" applyBorder="1" applyAlignment="1">
      <alignment horizontal="center"/>
    </xf>
    <xf numFmtId="0" fontId="20" fillId="28" borderId="17" xfId="49" applyFont="1" applyBorder="1" applyAlignment="1">
      <alignment/>
    </xf>
    <xf numFmtId="166" fontId="20" fillId="32" borderId="17" xfId="60" applyNumberFormat="1" applyFont="1" applyBorder="1" applyAlignment="1">
      <alignment/>
    </xf>
    <xf numFmtId="0" fontId="20" fillId="28" borderId="10" xfId="49" applyFont="1" applyBorder="1" applyAlignment="1">
      <alignment/>
    </xf>
    <xf numFmtId="166" fontId="20" fillId="29" borderId="0" xfId="51" applyNumberFormat="1" applyFont="1" applyBorder="1" applyAlignment="1">
      <alignment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/>
    </xf>
    <xf numFmtId="0" fontId="12" fillId="28" borderId="17" xfId="49" applyFont="1" applyBorder="1" applyAlignment="1">
      <alignment horizontal="center"/>
    </xf>
    <xf numFmtId="0" fontId="12" fillId="28" borderId="17" xfId="49" applyFont="1" applyBorder="1" applyAlignment="1">
      <alignment horizontal="center" vertical="center"/>
    </xf>
    <xf numFmtId="0" fontId="12" fillId="28" borderId="18" xfId="49" applyFont="1" applyBorder="1" applyAlignment="1">
      <alignment horizontal="center"/>
    </xf>
    <xf numFmtId="0" fontId="12" fillId="5" borderId="10" xfId="18" applyFont="1" applyBorder="1" applyAlignment="1">
      <alignment horizontal="center"/>
    </xf>
    <xf numFmtId="0" fontId="12" fillId="5" borderId="10" xfId="18" applyFont="1" applyBorder="1" applyAlignment="1">
      <alignment horizontal="center" vertical="center"/>
    </xf>
    <xf numFmtId="0" fontId="12" fillId="5" borderId="15" xfId="18" applyFont="1" applyBorder="1" applyAlignment="1">
      <alignment horizontal="center"/>
    </xf>
    <xf numFmtId="0" fontId="12" fillId="30" borderId="10" xfId="52" applyFont="1" applyBorder="1" applyAlignment="1">
      <alignment horizontal="center"/>
    </xf>
    <xf numFmtId="0" fontId="12" fillId="30" borderId="10" xfId="52" applyFont="1" applyBorder="1" applyAlignment="1">
      <alignment horizontal="center" vertical="center"/>
    </xf>
    <xf numFmtId="0" fontId="12" fillId="30" borderId="15" xfId="52" applyFont="1" applyBorder="1" applyAlignment="1">
      <alignment horizontal="center"/>
    </xf>
    <xf numFmtId="9" fontId="12" fillId="30" borderId="10" xfId="55" applyFont="1" applyFill="1" applyBorder="1" applyAlignment="1">
      <alignment horizontal="center"/>
    </xf>
    <xf numFmtId="0" fontId="49" fillId="32" borderId="10" xfId="60" applyFont="1" applyBorder="1" applyAlignment="1">
      <alignment horizontal="center"/>
    </xf>
    <xf numFmtId="0" fontId="49" fillId="32" borderId="10" xfId="60" applyFont="1" applyBorder="1" applyAlignment="1">
      <alignment horizontal="center" vertical="center"/>
    </xf>
    <xf numFmtId="0" fontId="49" fillId="32" borderId="15" xfId="60" applyFont="1" applyBorder="1" applyAlignment="1">
      <alignment horizontal="center"/>
    </xf>
    <xf numFmtId="0" fontId="50" fillId="32" borderId="10" xfId="60" applyFont="1" applyBorder="1" applyAlignment="1">
      <alignment horizontal="center"/>
    </xf>
    <xf numFmtId="0" fontId="9" fillId="28" borderId="17" xfId="49" applyFont="1" applyBorder="1" applyAlignment="1">
      <alignment horizontal="center"/>
    </xf>
    <xf numFmtId="0" fontId="51" fillId="27" borderId="12" xfId="40" applyFont="1" applyBorder="1" applyAlignment="1">
      <alignment horizontal="center" textRotation="90"/>
    </xf>
    <xf numFmtId="2" fontId="47" fillId="0" borderId="0" xfId="0" applyNumberFormat="1" applyFont="1" applyAlignment="1">
      <alignment/>
    </xf>
    <xf numFmtId="2" fontId="51" fillId="27" borderId="12" xfId="40" applyNumberFormat="1" applyFont="1" applyBorder="1" applyAlignment="1">
      <alignment textRotation="90"/>
    </xf>
    <xf numFmtId="2" fontId="47" fillId="0" borderId="10" xfId="0" applyNumberFormat="1" applyFont="1" applyBorder="1" applyAlignment="1">
      <alignment/>
    </xf>
    <xf numFmtId="2" fontId="4" fillId="31" borderId="8" xfId="54" applyNumberFormat="1" applyFont="1" applyAlignment="1">
      <alignment/>
    </xf>
    <xf numFmtId="2" fontId="20" fillId="32" borderId="10" xfId="60" applyNumberFormat="1" applyFont="1" applyBorder="1" applyAlignment="1">
      <alignment/>
    </xf>
    <xf numFmtId="2" fontId="20" fillId="28" borderId="17" xfId="49" applyNumberFormat="1" applyFont="1" applyBorder="1" applyAlignment="1">
      <alignment/>
    </xf>
    <xf numFmtId="2" fontId="20" fillId="28" borderId="10" xfId="49" applyNumberFormat="1" applyFont="1" applyBorder="1" applyAlignment="1">
      <alignment/>
    </xf>
    <xf numFmtId="2" fontId="20" fillId="5" borderId="10" xfId="18" applyNumberFormat="1" applyFont="1" applyBorder="1" applyAlignment="1">
      <alignment/>
    </xf>
    <xf numFmtId="2" fontId="20" fillId="30" borderId="10" xfId="52" applyNumberFormat="1" applyFont="1" applyBorder="1" applyAlignment="1">
      <alignment/>
    </xf>
    <xf numFmtId="2" fontId="20" fillId="30" borderId="0" xfId="52" applyNumberFormat="1" applyFont="1" applyBorder="1" applyAlignment="1">
      <alignment/>
    </xf>
    <xf numFmtId="0" fontId="9" fillId="29" borderId="15" xfId="51" applyFont="1" applyBorder="1" applyAlignment="1">
      <alignment horizontal="center" vertical="center"/>
    </xf>
    <xf numFmtId="0" fontId="9" fillId="29" borderId="19" xfId="51" applyFont="1" applyBorder="1" applyAlignment="1">
      <alignment horizontal="center" vertical="center"/>
    </xf>
    <xf numFmtId="0" fontId="9" fillId="29" borderId="10" xfId="51" applyFont="1" applyBorder="1" applyAlignment="1">
      <alignment horizontal="center" vertical="center" wrapText="1"/>
    </xf>
    <xf numFmtId="0" fontId="9" fillId="29" borderId="20" xfId="51" applyFont="1" applyBorder="1" applyAlignment="1">
      <alignment horizontal="center" wrapText="1"/>
    </xf>
    <xf numFmtId="0" fontId="9" fillId="29" borderId="21" xfId="51" applyFont="1" applyBorder="1" applyAlignment="1">
      <alignment horizontal="center"/>
    </xf>
    <xf numFmtId="0" fontId="9" fillId="29" borderId="22" xfId="51" applyFont="1" applyBorder="1" applyAlignment="1">
      <alignment horizontal="center"/>
    </xf>
    <xf numFmtId="0" fontId="9" fillId="29" borderId="23" xfId="51" applyFont="1" applyBorder="1" applyAlignment="1">
      <alignment horizontal="center"/>
    </xf>
    <xf numFmtId="0" fontId="9" fillId="29" borderId="24" xfId="51" applyFont="1" applyBorder="1" applyAlignment="1">
      <alignment horizontal="center"/>
    </xf>
    <xf numFmtId="0" fontId="9" fillId="29" borderId="25" xfId="51" applyFont="1" applyBorder="1" applyAlignment="1">
      <alignment horizontal="center"/>
    </xf>
    <xf numFmtId="0" fontId="52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6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26" xfId="0" applyFont="1" applyBorder="1" applyAlignment="1">
      <alignment horizontal="left" wrapText="1"/>
    </xf>
    <xf numFmtId="0" fontId="48" fillId="0" borderId="26" xfId="0" applyFont="1" applyBorder="1" applyAlignment="1">
      <alignment horizontal="left"/>
    </xf>
    <xf numFmtId="0" fontId="5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tabSelected="1" zoomScalePageLayoutView="0" workbookViewId="0" topLeftCell="A1">
      <selection activeCell="A1" sqref="A1:Y1"/>
    </sheetView>
  </sheetViews>
  <sheetFormatPr defaultColWidth="9.140625" defaultRowHeight="15"/>
  <cols>
    <col min="1" max="1" width="31.140625" style="81" customWidth="1"/>
    <col min="2" max="2" width="5.421875" style="2" customWidth="1"/>
    <col min="3" max="3" width="6.00390625" style="2" customWidth="1"/>
    <col min="4" max="4" width="5.7109375" style="2" customWidth="1"/>
    <col min="5" max="5" width="7.8515625" style="2" customWidth="1"/>
    <col min="6" max="6" width="6.28125" style="2" customWidth="1"/>
    <col min="7" max="7" width="5.8515625" style="2" customWidth="1"/>
    <col min="8" max="8" width="7.28125" style="2" customWidth="1"/>
    <col min="9" max="15" width="6.28125" style="2" customWidth="1"/>
    <col min="16" max="16" width="7.421875" style="2" customWidth="1"/>
    <col min="17" max="17" width="6.28125" style="2" customWidth="1"/>
    <col min="18" max="18" width="5.7109375" style="2" customWidth="1"/>
    <col min="19" max="21" width="6.28125" style="2" customWidth="1"/>
    <col min="22" max="22" width="7.57421875" style="2" customWidth="1"/>
    <col min="23" max="26" width="6.28125" style="2" customWidth="1"/>
    <col min="27" max="16384" width="9.140625" style="2" customWidth="1"/>
  </cols>
  <sheetData>
    <row r="1" spans="1:25" ht="15">
      <c r="A1" s="210" t="s">
        <v>119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</row>
    <row r="3" spans="1:26" ht="13.5">
      <c r="A3" s="204" t="s">
        <v>32</v>
      </c>
      <c r="B3" s="205"/>
      <c r="C3" s="205"/>
      <c r="D3" s="205"/>
      <c r="E3" s="206"/>
      <c r="F3" s="201" t="s">
        <v>28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3" t="s">
        <v>27</v>
      </c>
      <c r="Y3" s="203"/>
      <c r="Z3" s="203"/>
    </row>
    <row r="4" spans="1:26" ht="13.5">
      <c r="A4" s="207"/>
      <c r="B4" s="208"/>
      <c r="C4" s="208"/>
      <c r="D4" s="208"/>
      <c r="E4" s="209"/>
      <c r="F4" s="130">
        <v>1</v>
      </c>
      <c r="G4" s="130">
        <v>2</v>
      </c>
      <c r="H4" s="130">
        <v>3</v>
      </c>
      <c r="I4" s="130">
        <v>4</v>
      </c>
      <c r="J4" s="130">
        <v>5</v>
      </c>
      <c r="K4" s="130">
        <v>6</v>
      </c>
      <c r="L4" s="130">
        <v>7</v>
      </c>
      <c r="M4" s="130">
        <v>8</v>
      </c>
      <c r="N4" s="130">
        <v>9</v>
      </c>
      <c r="O4" s="130">
        <v>10</v>
      </c>
      <c r="P4" s="130">
        <v>11</v>
      </c>
      <c r="Q4" s="130">
        <v>12</v>
      </c>
      <c r="R4" s="130">
        <v>13</v>
      </c>
      <c r="S4" s="130">
        <v>14</v>
      </c>
      <c r="T4" s="130">
        <v>15</v>
      </c>
      <c r="U4" s="130">
        <v>16</v>
      </c>
      <c r="V4" s="130">
        <v>17</v>
      </c>
      <c r="W4" s="130">
        <v>18</v>
      </c>
      <c r="X4" s="130">
        <v>1</v>
      </c>
      <c r="Y4" s="130">
        <v>2</v>
      </c>
      <c r="Z4" s="130">
        <v>3</v>
      </c>
    </row>
    <row r="5" spans="1:26" ht="225" customHeight="1">
      <c r="A5" s="128" t="s">
        <v>0</v>
      </c>
      <c r="B5" s="131" t="s">
        <v>1</v>
      </c>
      <c r="C5" s="131" t="s">
        <v>2</v>
      </c>
      <c r="D5" s="131" t="s">
        <v>3</v>
      </c>
      <c r="E5" s="131" t="s">
        <v>4</v>
      </c>
      <c r="F5" s="131" t="s">
        <v>6</v>
      </c>
      <c r="G5" s="131" t="s">
        <v>7</v>
      </c>
      <c r="H5" s="131" t="s">
        <v>8</v>
      </c>
      <c r="I5" s="131" t="s">
        <v>9</v>
      </c>
      <c r="J5" s="131" t="s">
        <v>10</v>
      </c>
      <c r="K5" s="131" t="s">
        <v>11</v>
      </c>
      <c r="L5" s="131" t="s">
        <v>12</v>
      </c>
      <c r="M5" s="131" t="s">
        <v>13</v>
      </c>
      <c r="N5" s="131" t="s">
        <v>14</v>
      </c>
      <c r="O5" s="131" t="s">
        <v>15</v>
      </c>
      <c r="P5" s="131" t="s">
        <v>16</v>
      </c>
      <c r="Q5" s="131" t="s">
        <v>17</v>
      </c>
      <c r="R5" s="131" t="s">
        <v>18</v>
      </c>
      <c r="S5" s="131" t="s">
        <v>19</v>
      </c>
      <c r="T5" s="131" t="s">
        <v>20</v>
      </c>
      <c r="U5" s="131" t="s">
        <v>21</v>
      </c>
      <c r="V5" s="131" t="s">
        <v>22</v>
      </c>
      <c r="W5" s="131" t="s">
        <v>23</v>
      </c>
      <c r="X5" s="131" t="s">
        <v>24</v>
      </c>
      <c r="Y5" s="131" t="s">
        <v>25</v>
      </c>
      <c r="Z5" s="131" t="s">
        <v>26</v>
      </c>
    </row>
    <row r="6" spans="1:26" ht="14.25">
      <c r="A6" s="82" t="s">
        <v>91</v>
      </c>
      <c r="B6" s="105" t="s">
        <v>5</v>
      </c>
      <c r="C6" s="74">
        <v>25</v>
      </c>
      <c r="D6" s="23">
        <v>25</v>
      </c>
      <c r="E6" s="88">
        <v>25</v>
      </c>
      <c r="F6" s="42">
        <v>23</v>
      </c>
      <c r="G6" s="42">
        <v>22</v>
      </c>
      <c r="H6" s="42">
        <v>23</v>
      </c>
      <c r="I6" s="42">
        <v>21</v>
      </c>
      <c r="J6" s="42">
        <v>25</v>
      </c>
      <c r="K6" s="42">
        <v>25</v>
      </c>
      <c r="L6" s="42">
        <v>24</v>
      </c>
      <c r="M6" s="42">
        <v>25</v>
      </c>
      <c r="N6" s="42">
        <v>23</v>
      </c>
      <c r="O6" s="42">
        <v>25</v>
      </c>
      <c r="P6" s="42">
        <v>24</v>
      </c>
      <c r="Q6" s="42">
        <v>25</v>
      </c>
      <c r="R6" s="42">
        <v>25</v>
      </c>
      <c r="S6" s="42">
        <v>23</v>
      </c>
      <c r="T6" s="42">
        <v>25</v>
      </c>
      <c r="U6" s="42">
        <v>25</v>
      </c>
      <c r="V6" s="42">
        <v>22</v>
      </c>
      <c r="W6" s="42">
        <v>22</v>
      </c>
      <c r="X6" s="42">
        <v>24</v>
      </c>
      <c r="Y6" s="42">
        <v>25</v>
      </c>
      <c r="Z6" s="42">
        <v>25</v>
      </c>
    </row>
    <row r="7" spans="1:26" ht="14.25">
      <c r="A7" s="82" t="s">
        <v>120</v>
      </c>
      <c r="B7" s="105" t="s">
        <v>30</v>
      </c>
      <c r="C7" s="74">
        <v>26</v>
      </c>
      <c r="D7" s="23">
        <v>26</v>
      </c>
      <c r="E7" s="88">
        <v>26</v>
      </c>
      <c r="F7" s="42">
        <v>21</v>
      </c>
      <c r="G7" s="42">
        <v>24</v>
      </c>
      <c r="H7" s="42">
        <v>22</v>
      </c>
      <c r="I7" s="42">
        <v>25</v>
      </c>
      <c r="J7" s="42">
        <v>26</v>
      </c>
      <c r="K7" s="42">
        <v>26</v>
      </c>
      <c r="L7" s="42">
        <v>25</v>
      </c>
      <c r="M7" s="42">
        <v>25</v>
      </c>
      <c r="N7" s="42">
        <v>26</v>
      </c>
      <c r="O7" s="42">
        <v>24</v>
      </c>
      <c r="P7" s="42">
        <v>25</v>
      </c>
      <c r="Q7" s="42">
        <v>26</v>
      </c>
      <c r="R7" s="42">
        <v>24</v>
      </c>
      <c r="S7" s="42">
        <v>25</v>
      </c>
      <c r="T7" s="42">
        <v>26</v>
      </c>
      <c r="U7" s="42">
        <v>26</v>
      </c>
      <c r="V7" s="42">
        <v>23</v>
      </c>
      <c r="W7" s="42">
        <v>25</v>
      </c>
      <c r="X7" s="42">
        <v>24</v>
      </c>
      <c r="Y7" s="42">
        <v>24</v>
      </c>
      <c r="Z7" s="42">
        <v>26</v>
      </c>
    </row>
    <row r="8" spans="1:26" ht="14.25">
      <c r="A8" s="82" t="s">
        <v>91</v>
      </c>
      <c r="B8" s="105" t="s">
        <v>31</v>
      </c>
      <c r="C8" s="74">
        <v>15</v>
      </c>
      <c r="D8" s="23">
        <v>15</v>
      </c>
      <c r="E8" s="88">
        <v>15</v>
      </c>
      <c r="F8" s="42">
        <v>14</v>
      </c>
      <c r="G8" s="42">
        <v>14</v>
      </c>
      <c r="H8" s="42">
        <v>9</v>
      </c>
      <c r="I8" s="42">
        <v>14</v>
      </c>
      <c r="J8" s="42">
        <v>13</v>
      </c>
      <c r="K8" s="42">
        <v>15</v>
      </c>
      <c r="L8" s="42">
        <v>15</v>
      </c>
      <c r="M8" s="42">
        <v>14</v>
      </c>
      <c r="N8" s="42">
        <v>15</v>
      </c>
      <c r="O8" s="42">
        <v>15</v>
      </c>
      <c r="P8" s="42">
        <v>14</v>
      </c>
      <c r="Q8" s="42">
        <v>15</v>
      </c>
      <c r="R8" s="42">
        <v>10</v>
      </c>
      <c r="S8" s="42">
        <v>11</v>
      </c>
      <c r="T8" s="42">
        <v>12</v>
      </c>
      <c r="U8" s="42">
        <v>14</v>
      </c>
      <c r="V8" s="42">
        <v>13</v>
      </c>
      <c r="W8" s="42">
        <v>11</v>
      </c>
      <c r="X8" s="42">
        <v>13</v>
      </c>
      <c r="Y8" s="42">
        <v>12</v>
      </c>
      <c r="Z8" s="42">
        <v>14</v>
      </c>
    </row>
    <row r="9" spans="1:26" ht="14.25">
      <c r="A9" s="78" t="s">
        <v>135</v>
      </c>
      <c r="B9" s="106"/>
      <c r="C9" s="102">
        <f>SUM(C6:C8)</f>
        <v>66</v>
      </c>
      <c r="D9" s="103">
        <f aca="true" t="shared" si="0" ref="D9:Z9">SUM(D6:D8)</f>
        <v>66</v>
      </c>
      <c r="E9" s="104">
        <f t="shared" si="0"/>
        <v>66</v>
      </c>
      <c r="F9" s="45">
        <f t="shared" si="0"/>
        <v>58</v>
      </c>
      <c r="G9" s="45">
        <f t="shared" si="0"/>
        <v>60</v>
      </c>
      <c r="H9" s="45">
        <f t="shared" si="0"/>
        <v>54</v>
      </c>
      <c r="I9" s="45">
        <f t="shared" si="0"/>
        <v>60</v>
      </c>
      <c r="J9" s="45">
        <f t="shared" si="0"/>
        <v>64</v>
      </c>
      <c r="K9" s="45">
        <f t="shared" si="0"/>
        <v>66</v>
      </c>
      <c r="L9" s="45">
        <f t="shared" si="0"/>
        <v>64</v>
      </c>
      <c r="M9" s="45">
        <f t="shared" si="0"/>
        <v>64</v>
      </c>
      <c r="N9" s="45">
        <f t="shared" si="0"/>
        <v>64</v>
      </c>
      <c r="O9" s="45">
        <f t="shared" si="0"/>
        <v>64</v>
      </c>
      <c r="P9" s="45">
        <f t="shared" si="0"/>
        <v>63</v>
      </c>
      <c r="Q9" s="45">
        <f t="shared" si="0"/>
        <v>66</v>
      </c>
      <c r="R9" s="45">
        <f t="shared" si="0"/>
        <v>59</v>
      </c>
      <c r="S9" s="45">
        <f t="shared" si="0"/>
        <v>59</v>
      </c>
      <c r="T9" s="45">
        <f t="shared" si="0"/>
        <v>63</v>
      </c>
      <c r="U9" s="45">
        <f t="shared" si="0"/>
        <v>65</v>
      </c>
      <c r="V9" s="45">
        <f t="shared" si="0"/>
        <v>58</v>
      </c>
      <c r="W9" s="45">
        <f t="shared" si="0"/>
        <v>58</v>
      </c>
      <c r="X9" s="45">
        <f t="shared" si="0"/>
        <v>61</v>
      </c>
      <c r="Y9" s="45">
        <f t="shared" si="0"/>
        <v>61</v>
      </c>
      <c r="Z9" s="45">
        <f t="shared" si="0"/>
        <v>65</v>
      </c>
    </row>
    <row r="10" spans="1:26" ht="15" customHeight="1">
      <c r="A10" s="82" t="s">
        <v>92</v>
      </c>
      <c r="B10" s="105" t="s">
        <v>5</v>
      </c>
      <c r="C10" s="86">
        <v>26</v>
      </c>
      <c r="D10" s="31">
        <v>26</v>
      </c>
      <c r="E10" s="89">
        <v>26</v>
      </c>
      <c r="F10" s="46">
        <v>22</v>
      </c>
      <c r="G10" s="46">
        <v>25</v>
      </c>
      <c r="H10" s="46">
        <v>18</v>
      </c>
      <c r="I10" s="46">
        <v>24</v>
      </c>
      <c r="J10" s="46">
        <v>25</v>
      </c>
      <c r="K10" s="46">
        <v>26</v>
      </c>
      <c r="L10" s="46">
        <v>25</v>
      </c>
      <c r="M10" s="46">
        <v>22</v>
      </c>
      <c r="N10" s="46">
        <v>22</v>
      </c>
      <c r="O10" s="46">
        <v>26</v>
      </c>
      <c r="P10" s="46">
        <v>26</v>
      </c>
      <c r="Q10" s="46">
        <v>23</v>
      </c>
      <c r="R10" s="46">
        <v>16</v>
      </c>
      <c r="S10" s="46">
        <v>24</v>
      </c>
      <c r="T10" s="46">
        <v>23</v>
      </c>
      <c r="U10" s="46">
        <v>21</v>
      </c>
      <c r="V10" s="46">
        <v>17</v>
      </c>
      <c r="W10" s="46">
        <v>19</v>
      </c>
      <c r="X10" s="46">
        <v>23</v>
      </c>
      <c r="Y10" s="46">
        <v>26</v>
      </c>
      <c r="Z10" s="46">
        <v>22</v>
      </c>
    </row>
    <row r="11" spans="1:26" ht="15" customHeight="1">
      <c r="A11" s="82" t="s">
        <v>92</v>
      </c>
      <c r="B11" s="105" t="s">
        <v>30</v>
      </c>
      <c r="C11" s="86">
        <v>25</v>
      </c>
      <c r="D11" s="87">
        <v>25</v>
      </c>
      <c r="E11" s="90">
        <v>25</v>
      </c>
      <c r="F11" s="46">
        <v>20</v>
      </c>
      <c r="G11" s="46">
        <v>23</v>
      </c>
      <c r="H11" s="46">
        <v>20</v>
      </c>
      <c r="I11" s="46">
        <v>21</v>
      </c>
      <c r="J11" s="46">
        <v>22</v>
      </c>
      <c r="K11" s="46">
        <v>22</v>
      </c>
      <c r="L11" s="46">
        <v>22</v>
      </c>
      <c r="M11" s="46">
        <v>21</v>
      </c>
      <c r="N11" s="46">
        <v>22</v>
      </c>
      <c r="O11" s="46">
        <v>22</v>
      </c>
      <c r="P11" s="46">
        <v>23</v>
      </c>
      <c r="Q11" s="46">
        <v>21</v>
      </c>
      <c r="R11" s="46">
        <v>17</v>
      </c>
      <c r="S11" s="46">
        <v>18</v>
      </c>
      <c r="T11" s="46">
        <v>18</v>
      </c>
      <c r="U11" s="46">
        <v>20</v>
      </c>
      <c r="V11" s="46">
        <v>24</v>
      </c>
      <c r="W11" s="46">
        <v>21</v>
      </c>
      <c r="X11" s="46">
        <v>12</v>
      </c>
      <c r="Y11" s="46">
        <v>22</v>
      </c>
      <c r="Z11" s="46">
        <v>22</v>
      </c>
    </row>
    <row r="12" spans="1:26" ht="15" customHeight="1">
      <c r="A12" s="82" t="s">
        <v>92</v>
      </c>
      <c r="B12" s="105" t="s">
        <v>35</v>
      </c>
      <c r="C12" s="86">
        <v>25</v>
      </c>
      <c r="D12" s="87">
        <v>24</v>
      </c>
      <c r="E12" s="90">
        <v>24</v>
      </c>
      <c r="F12" s="46">
        <v>19</v>
      </c>
      <c r="G12" s="46">
        <v>20</v>
      </c>
      <c r="H12" s="46">
        <v>17</v>
      </c>
      <c r="I12" s="46">
        <v>21</v>
      </c>
      <c r="J12" s="46">
        <v>22</v>
      </c>
      <c r="K12" s="46">
        <v>23</v>
      </c>
      <c r="L12" s="46">
        <v>23</v>
      </c>
      <c r="M12" s="46">
        <v>24</v>
      </c>
      <c r="N12" s="46">
        <v>20</v>
      </c>
      <c r="O12" s="46">
        <v>24</v>
      </c>
      <c r="P12" s="46">
        <v>23</v>
      </c>
      <c r="Q12" s="46">
        <v>23</v>
      </c>
      <c r="R12" s="46">
        <v>12</v>
      </c>
      <c r="S12" s="46">
        <v>15</v>
      </c>
      <c r="T12" s="46">
        <v>17</v>
      </c>
      <c r="U12" s="46">
        <v>20</v>
      </c>
      <c r="V12" s="46">
        <v>15</v>
      </c>
      <c r="W12" s="46">
        <v>16</v>
      </c>
      <c r="X12" s="46">
        <v>20</v>
      </c>
      <c r="Y12" s="46">
        <v>18</v>
      </c>
      <c r="Z12" s="46">
        <v>20</v>
      </c>
    </row>
    <row r="13" spans="1:26" ht="15" customHeight="1">
      <c r="A13" s="82" t="s">
        <v>92</v>
      </c>
      <c r="B13" s="105" t="s">
        <v>36</v>
      </c>
      <c r="C13" s="86">
        <v>25</v>
      </c>
      <c r="D13" s="87">
        <v>22</v>
      </c>
      <c r="E13" s="90">
        <v>22</v>
      </c>
      <c r="F13" s="46">
        <v>19</v>
      </c>
      <c r="G13" s="46">
        <v>20</v>
      </c>
      <c r="H13" s="46">
        <v>15</v>
      </c>
      <c r="I13" s="46">
        <v>16</v>
      </c>
      <c r="J13" s="46">
        <v>21</v>
      </c>
      <c r="K13" s="46">
        <v>22</v>
      </c>
      <c r="L13" s="46">
        <v>22</v>
      </c>
      <c r="M13" s="46">
        <v>20</v>
      </c>
      <c r="N13" s="46">
        <v>22</v>
      </c>
      <c r="O13" s="46">
        <v>20</v>
      </c>
      <c r="P13" s="46">
        <v>22</v>
      </c>
      <c r="Q13" s="46">
        <v>21</v>
      </c>
      <c r="R13" s="46">
        <v>18</v>
      </c>
      <c r="S13" s="46">
        <v>16</v>
      </c>
      <c r="T13" s="46">
        <v>20</v>
      </c>
      <c r="U13" s="46">
        <v>21</v>
      </c>
      <c r="V13" s="46">
        <v>17</v>
      </c>
      <c r="W13" s="46">
        <v>18</v>
      </c>
      <c r="X13" s="46">
        <v>20</v>
      </c>
      <c r="Y13" s="46">
        <v>21</v>
      </c>
      <c r="Z13" s="46">
        <v>20</v>
      </c>
    </row>
    <row r="14" spans="1:26" ht="15.75" customHeight="1">
      <c r="A14" s="78" t="s">
        <v>121</v>
      </c>
      <c r="B14" s="107"/>
      <c r="C14" s="102">
        <f aca="true" t="shared" si="1" ref="C14:Z14">SUM(C10:C13)</f>
        <v>101</v>
      </c>
      <c r="D14" s="103">
        <f t="shared" si="1"/>
        <v>97</v>
      </c>
      <c r="E14" s="104">
        <f t="shared" si="1"/>
        <v>97</v>
      </c>
      <c r="F14" s="45">
        <f t="shared" si="1"/>
        <v>80</v>
      </c>
      <c r="G14" s="45">
        <f t="shared" si="1"/>
        <v>88</v>
      </c>
      <c r="H14" s="45">
        <f t="shared" si="1"/>
        <v>70</v>
      </c>
      <c r="I14" s="45">
        <f t="shared" si="1"/>
        <v>82</v>
      </c>
      <c r="J14" s="45">
        <f t="shared" si="1"/>
        <v>90</v>
      </c>
      <c r="K14" s="45">
        <f t="shared" si="1"/>
        <v>93</v>
      </c>
      <c r="L14" s="45">
        <f t="shared" si="1"/>
        <v>92</v>
      </c>
      <c r="M14" s="45">
        <f t="shared" si="1"/>
        <v>87</v>
      </c>
      <c r="N14" s="45">
        <f t="shared" si="1"/>
        <v>86</v>
      </c>
      <c r="O14" s="45">
        <f t="shared" si="1"/>
        <v>92</v>
      </c>
      <c r="P14" s="45">
        <f t="shared" si="1"/>
        <v>94</v>
      </c>
      <c r="Q14" s="45">
        <f t="shared" si="1"/>
        <v>88</v>
      </c>
      <c r="R14" s="45">
        <f t="shared" si="1"/>
        <v>63</v>
      </c>
      <c r="S14" s="45">
        <f t="shared" si="1"/>
        <v>73</v>
      </c>
      <c r="T14" s="45">
        <f t="shared" si="1"/>
        <v>78</v>
      </c>
      <c r="U14" s="45">
        <f t="shared" si="1"/>
        <v>82</v>
      </c>
      <c r="V14" s="45">
        <f t="shared" si="1"/>
        <v>73</v>
      </c>
      <c r="W14" s="45">
        <f t="shared" si="1"/>
        <v>74</v>
      </c>
      <c r="X14" s="45">
        <f t="shared" si="1"/>
        <v>75</v>
      </c>
      <c r="Y14" s="45">
        <f t="shared" si="1"/>
        <v>87</v>
      </c>
      <c r="Z14" s="45">
        <f t="shared" si="1"/>
        <v>84</v>
      </c>
    </row>
    <row r="15" spans="1:26" ht="14.25">
      <c r="A15" s="82" t="s">
        <v>122</v>
      </c>
      <c r="B15" s="108" t="s">
        <v>5</v>
      </c>
      <c r="C15" s="72">
        <v>20</v>
      </c>
      <c r="D15" s="31">
        <v>17</v>
      </c>
      <c r="E15" s="89">
        <v>15</v>
      </c>
      <c r="F15" s="47">
        <v>16</v>
      </c>
      <c r="G15" s="47">
        <v>10</v>
      </c>
      <c r="H15" s="47">
        <v>14</v>
      </c>
      <c r="I15" s="47">
        <v>13</v>
      </c>
      <c r="J15" s="47">
        <v>14</v>
      </c>
      <c r="K15" s="47">
        <v>15</v>
      </c>
      <c r="L15" s="47">
        <v>16</v>
      </c>
      <c r="M15" s="47">
        <v>16</v>
      </c>
      <c r="N15" s="47">
        <v>15</v>
      </c>
      <c r="O15" s="47">
        <v>15</v>
      </c>
      <c r="P15" s="47">
        <v>15</v>
      </c>
      <c r="Q15" s="47">
        <v>15</v>
      </c>
      <c r="R15" s="47">
        <v>8</v>
      </c>
      <c r="S15" s="47">
        <v>10</v>
      </c>
      <c r="T15" s="47">
        <v>13</v>
      </c>
      <c r="U15" s="47">
        <v>11</v>
      </c>
      <c r="V15" s="47">
        <v>13</v>
      </c>
      <c r="W15" s="47">
        <v>12</v>
      </c>
      <c r="X15" s="47">
        <v>8</v>
      </c>
      <c r="Y15" s="47">
        <v>11</v>
      </c>
      <c r="Z15" s="47">
        <v>11</v>
      </c>
    </row>
    <row r="16" spans="1:26" ht="14.25">
      <c r="A16" s="82" t="s">
        <v>122</v>
      </c>
      <c r="B16" s="108" t="s">
        <v>48</v>
      </c>
      <c r="C16" s="72">
        <v>25</v>
      </c>
      <c r="D16" s="31">
        <v>25</v>
      </c>
      <c r="E16" s="89">
        <v>23</v>
      </c>
      <c r="F16" s="47">
        <v>22</v>
      </c>
      <c r="G16" s="47">
        <v>24</v>
      </c>
      <c r="H16" s="47">
        <v>22</v>
      </c>
      <c r="I16" s="47">
        <v>20</v>
      </c>
      <c r="J16" s="47">
        <v>23</v>
      </c>
      <c r="K16" s="47">
        <v>24</v>
      </c>
      <c r="L16" s="47">
        <v>24</v>
      </c>
      <c r="M16" s="47">
        <v>24</v>
      </c>
      <c r="N16" s="47">
        <v>24</v>
      </c>
      <c r="O16" s="47">
        <v>23</v>
      </c>
      <c r="P16" s="47">
        <v>22</v>
      </c>
      <c r="Q16" s="47">
        <v>22</v>
      </c>
      <c r="R16" s="47">
        <v>21</v>
      </c>
      <c r="S16" s="47">
        <v>20</v>
      </c>
      <c r="T16" s="47">
        <v>19</v>
      </c>
      <c r="U16" s="47">
        <v>18</v>
      </c>
      <c r="V16" s="47">
        <v>15</v>
      </c>
      <c r="W16" s="47">
        <v>17</v>
      </c>
      <c r="X16" s="47">
        <v>8</v>
      </c>
      <c r="Y16" s="47">
        <v>19</v>
      </c>
      <c r="Z16" s="47">
        <v>20</v>
      </c>
    </row>
    <row r="17" spans="1:26" ht="14.25">
      <c r="A17" s="78" t="s">
        <v>123</v>
      </c>
      <c r="B17" s="106"/>
      <c r="C17" s="93">
        <f>SUM(C15:C16)</f>
        <v>45</v>
      </c>
      <c r="D17" s="94">
        <f aca="true" t="shared" si="2" ref="D17:Z17">SUM(D15:D16)</f>
        <v>42</v>
      </c>
      <c r="E17" s="95">
        <f t="shared" si="2"/>
        <v>38</v>
      </c>
      <c r="F17" s="44">
        <f t="shared" si="2"/>
        <v>38</v>
      </c>
      <c r="G17" s="44">
        <f t="shared" si="2"/>
        <v>34</v>
      </c>
      <c r="H17" s="44">
        <f t="shared" si="2"/>
        <v>36</v>
      </c>
      <c r="I17" s="44">
        <f t="shared" si="2"/>
        <v>33</v>
      </c>
      <c r="J17" s="44">
        <f t="shared" si="2"/>
        <v>37</v>
      </c>
      <c r="K17" s="44">
        <f t="shared" si="2"/>
        <v>39</v>
      </c>
      <c r="L17" s="44">
        <f t="shared" si="2"/>
        <v>40</v>
      </c>
      <c r="M17" s="44">
        <f t="shared" si="2"/>
        <v>40</v>
      </c>
      <c r="N17" s="44">
        <f t="shared" si="2"/>
        <v>39</v>
      </c>
      <c r="O17" s="44">
        <f t="shared" si="2"/>
        <v>38</v>
      </c>
      <c r="P17" s="44">
        <f t="shared" si="2"/>
        <v>37</v>
      </c>
      <c r="Q17" s="44">
        <f t="shared" si="2"/>
        <v>37</v>
      </c>
      <c r="R17" s="44">
        <f t="shared" si="2"/>
        <v>29</v>
      </c>
      <c r="S17" s="44">
        <f t="shared" si="2"/>
        <v>30</v>
      </c>
      <c r="T17" s="44">
        <f t="shared" si="2"/>
        <v>32</v>
      </c>
      <c r="U17" s="44">
        <f t="shared" si="2"/>
        <v>29</v>
      </c>
      <c r="V17" s="44">
        <f t="shared" si="2"/>
        <v>28</v>
      </c>
      <c r="W17" s="44">
        <f t="shared" si="2"/>
        <v>29</v>
      </c>
      <c r="X17" s="44">
        <f t="shared" si="2"/>
        <v>16</v>
      </c>
      <c r="Y17" s="44">
        <f t="shared" si="2"/>
        <v>30</v>
      </c>
      <c r="Z17" s="44">
        <f t="shared" si="2"/>
        <v>31</v>
      </c>
    </row>
    <row r="18" spans="1:26" ht="14.25">
      <c r="A18" s="82" t="s">
        <v>93</v>
      </c>
      <c r="B18" s="108" t="s">
        <v>5</v>
      </c>
      <c r="C18" s="72">
        <v>27</v>
      </c>
      <c r="D18" s="31">
        <v>25</v>
      </c>
      <c r="E18" s="89">
        <v>25</v>
      </c>
      <c r="F18" s="47">
        <v>24</v>
      </c>
      <c r="G18" s="47">
        <v>23</v>
      </c>
      <c r="H18" s="47">
        <v>21</v>
      </c>
      <c r="I18" s="47">
        <v>22</v>
      </c>
      <c r="J18" s="47">
        <v>25</v>
      </c>
      <c r="K18" s="47">
        <v>25</v>
      </c>
      <c r="L18" s="47">
        <v>25</v>
      </c>
      <c r="M18" s="47">
        <v>24</v>
      </c>
      <c r="N18" s="47">
        <v>24</v>
      </c>
      <c r="O18" s="47">
        <v>24</v>
      </c>
      <c r="P18" s="47">
        <v>25</v>
      </c>
      <c r="Q18" s="47">
        <v>25</v>
      </c>
      <c r="R18" s="47">
        <v>23</v>
      </c>
      <c r="S18" s="47">
        <v>25</v>
      </c>
      <c r="T18" s="47">
        <v>23</v>
      </c>
      <c r="U18" s="47">
        <v>25</v>
      </c>
      <c r="V18" s="47">
        <v>25</v>
      </c>
      <c r="W18" s="47">
        <v>21</v>
      </c>
      <c r="X18" s="47">
        <v>22</v>
      </c>
      <c r="Y18" s="47">
        <v>24</v>
      </c>
      <c r="Z18" s="47">
        <v>25</v>
      </c>
    </row>
    <row r="19" spans="1:26" ht="14.25">
      <c r="A19" s="82" t="s">
        <v>93</v>
      </c>
      <c r="B19" s="108" t="s">
        <v>48</v>
      </c>
      <c r="C19" s="72">
        <v>26</v>
      </c>
      <c r="D19" s="31">
        <v>21</v>
      </c>
      <c r="E19" s="89">
        <v>20</v>
      </c>
      <c r="F19" s="47">
        <v>17</v>
      </c>
      <c r="G19" s="47">
        <v>17</v>
      </c>
      <c r="H19" s="47">
        <v>15</v>
      </c>
      <c r="I19" s="47">
        <v>16</v>
      </c>
      <c r="J19" s="47">
        <v>21</v>
      </c>
      <c r="K19" s="47">
        <v>21</v>
      </c>
      <c r="L19" s="47">
        <v>21</v>
      </c>
      <c r="M19" s="47">
        <v>20</v>
      </c>
      <c r="N19" s="47">
        <v>20</v>
      </c>
      <c r="O19" s="47">
        <v>20</v>
      </c>
      <c r="P19" s="47">
        <v>19</v>
      </c>
      <c r="Q19" s="47">
        <v>21</v>
      </c>
      <c r="R19" s="47">
        <v>18</v>
      </c>
      <c r="S19" s="47">
        <v>16</v>
      </c>
      <c r="T19" s="47">
        <v>14</v>
      </c>
      <c r="U19" s="47">
        <v>17</v>
      </c>
      <c r="V19" s="47">
        <v>15</v>
      </c>
      <c r="W19" s="47">
        <v>14</v>
      </c>
      <c r="X19" s="47">
        <v>16</v>
      </c>
      <c r="Y19" s="47">
        <v>18</v>
      </c>
      <c r="Z19" s="47">
        <v>19</v>
      </c>
    </row>
    <row r="20" spans="1:26" ht="14.25">
      <c r="A20" s="78" t="s">
        <v>57</v>
      </c>
      <c r="B20" s="106"/>
      <c r="C20" s="93">
        <v>53</v>
      </c>
      <c r="D20" s="94">
        <v>46</v>
      </c>
      <c r="E20" s="95">
        <v>45</v>
      </c>
      <c r="F20" s="44">
        <v>41</v>
      </c>
      <c r="G20" s="44">
        <v>40</v>
      </c>
      <c r="H20" s="44">
        <v>36</v>
      </c>
      <c r="I20" s="44">
        <v>38</v>
      </c>
      <c r="J20" s="44">
        <v>46</v>
      </c>
      <c r="K20" s="44">
        <v>46</v>
      </c>
      <c r="L20" s="44">
        <v>46</v>
      </c>
      <c r="M20" s="44">
        <v>44</v>
      </c>
      <c r="N20" s="44">
        <v>44</v>
      </c>
      <c r="O20" s="44">
        <v>44</v>
      </c>
      <c r="P20" s="44">
        <v>44</v>
      </c>
      <c r="Q20" s="44">
        <v>46</v>
      </c>
      <c r="R20" s="44">
        <v>41</v>
      </c>
      <c r="S20" s="44">
        <v>41</v>
      </c>
      <c r="T20" s="44">
        <v>37</v>
      </c>
      <c r="U20" s="44">
        <v>42</v>
      </c>
      <c r="V20" s="44">
        <v>40</v>
      </c>
      <c r="W20" s="44">
        <v>35</v>
      </c>
      <c r="X20" s="44">
        <v>38</v>
      </c>
      <c r="Y20" s="44">
        <v>42</v>
      </c>
      <c r="Z20" s="44">
        <v>44</v>
      </c>
    </row>
    <row r="21" spans="1:26" ht="15" customHeight="1">
      <c r="A21" s="82" t="s">
        <v>124</v>
      </c>
      <c r="B21" s="105" t="s">
        <v>5</v>
      </c>
      <c r="C21" s="74">
        <v>27</v>
      </c>
      <c r="D21" s="23">
        <v>27</v>
      </c>
      <c r="E21" s="88">
        <v>27</v>
      </c>
      <c r="F21" s="42">
        <v>24</v>
      </c>
      <c r="G21" s="42">
        <v>24</v>
      </c>
      <c r="H21" s="42">
        <v>22</v>
      </c>
      <c r="I21" s="42">
        <v>27</v>
      </c>
      <c r="J21" s="42">
        <v>26</v>
      </c>
      <c r="K21" s="42">
        <v>27</v>
      </c>
      <c r="L21" s="42">
        <v>26</v>
      </c>
      <c r="M21" s="42">
        <v>27</v>
      </c>
      <c r="N21" s="42">
        <v>27</v>
      </c>
      <c r="O21" s="42">
        <v>27</v>
      </c>
      <c r="P21" s="42">
        <v>27</v>
      </c>
      <c r="Q21" s="42">
        <v>27</v>
      </c>
      <c r="R21" s="42">
        <v>22</v>
      </c>
      <c r="S21" s="42">
        <v>25</v>
      </c>
      <c r="T21" s="42">
        <v>27</v>
      </c>
      <c r="U21" s="42">
        <v>25</v>
      </c>
      <c r="V21" s="42">
        <v>22</v>
      </c>
      <c r="W21" s="42">
        <v>25</v>
      </c>
      <c r="X21" s="42">
        <v>27</v>
      </c>
      <c r="Y21" s="42">
        <v>26</v>
      </c>
      <c r="Z21" s="42">
        <v>27</v>
      </c>
    </row>
    <row r="22" spans="1:26" ht="15.75" customHeight="1">
      <c r="A22" s="82" t="s">
        <v>124</v>
      </c>
      <c r="B22" s="105" t="s">
        <v>30</v>
      </c>
      <c r="C22" s="74">
        <v>26</v>
      </c>
      <c r="D22" s="23">
        <v>23</v>
      </c>
      <c r="E22" s="88">
        <v>23</v>
      </c>
      <c r="F22" s="42">
        <v>23</v>
      </c>
      <c r="G22" s="42">
        <v>21</v>
      </c>
      <c r="H22" s="42">
        <v>22</v>
      </c>
      <c r="I22" s="42">
        <v>22</v>
      </c>
      <c r="J22" s="42">
        <v>21</v>
      </c>
      <c r="K22" s="42">
        <v>23</v>
      </c>
      <c r="L22" s="42">
        <v>22</v>
      </c>
      <c r="M22" s="42">
        <v>23</v>
      </c>
      <c r="N22" s="42">
        <v>23</v>
      </c>
      <c r="O22" s="42">
        <v>23</v>
      </c>
      <c r="P22" s="42">
        <v>23</v>
      </c>
      <c r="Q22" s="42">
        <v>23</v>
      </c>
      <c r="R22" s="42">
        <v>20</v>
      </c>
      <c r="S22" s="42">
        <v>22</v>
      </c>
      <c r="T22" s="42">
        <v>21</v>
      </c>
      <c r="U22" s="42">
        <v>23</v>
      </c>
      <c r="V22" s="42">
        <v>22</v>
      </c>
      <c r="W22" s="42">
        <v>22</v>
      </c>
      <c r="X22" s="42">
        <v>22</v>
      </c>
      <c r="Y22" s="42">
        <v>23</v>
      </c>
      <c r="Z22" s="42">
        <v>23</v>
      </c>
    </row>
    <row r="23" spans="1:26" ht="13.5" customHeight="1">
      <c r="A23" s="82" t="s">
        <v>124</v>
      </c>
      <c r="B23" s="105" t="s">
        <v>35</v>
      </c>
      <c r="C23" s="74">
        <v>25</v>
      </c>
      <c r="D23" s="23">
        <v>21</v>
      </c>
      <c r="E23" s="88">
        <v>21</v>
      </c>
      <c r="F23" s="42">
        <v>18</v>
      </c>
      <c r="G23" s="42">
        <v>20</v>
      </c>
      <c r="H23" s="42">
        <v>19</v>
      </c>
      <c r="I23" s="42">
        <v>21</v>
      </c>
      <c r="J23" s="42">
        <v>21</v>
      </c>
      <c r="K23" s="42">
        <v>21</v>
      </c>
      <c r="L23" s="42">
        <v>20</v>
      </c>
      <c r="M23" s="42">
        <v>19</v>
      </c>
      <c r="N23" s="42">
        <v>20</v>
      </c>
      <c r="O23" s="42">
        <v>20</v>
      </c>
      <c r="P23" s="42">
        <v>20</v>
      </c>
      <c r="Q23" s="42">
        <v>20</v>
      </c>
      <c r="R23" s="42">
        <v>19</v>
      </c>
      <c r="S23" s="42">
        <v>18</v>
      </c>
      <c r="T23" s="42">
        <v>20</v>
      </c>
      <c r="U23" s="42">
        <v>20</v>
      </c>
      <c r="V23" s="42">
        <v>17</v>
      </c>
      <c r="W23" s="42">
        <v>18</v>
      </c>
      <c r="X23" s="42">
        <v>20</v>
      </c>
      <c r="Y23" s="42">
        <v>18</v>
      </c>
      <c r="Z23" s="42">
        <v>20</v>
      </c>
    </row>
    <row r="24" spans="1:26" ht="14.25">
      <c r="A24" s="78" t="s">
        <v>127</v>
      </c>
      <c r="B24" s="76"/>
      <c r="C24" s="99">
        <v>78</v>
      </c>
      <c r="D24" s="100">
        <v>71</v>
      </c>
      <c r="E24" s="101">
        <v>71</v>
      </c>
      <c r="F24" s="43">
        <v>65</v>
      </c>
      <c r="G24" s="43">
        <v>65</v>
      </c>
      <c r="H24" s="43">
        <v>63</v>
      </c>
      <c r="I24" s="43">
        <v>70</v>
      </c>
      <c r="J24" s="43">
        <v>68</v>
      </c>
      <c r="K24" s="43">
        <v>71</v>
      </c>
      <c r="L24" s="43">
        <v>68</v>
      </c>
      <c r="M24" s="43">
        <v>69</v>
      </c>
      <c r="N24" s="43">
        <v>70</v>
      </c>
      <c r="O24" s="43">
        <v>70</v>
      </c>
      <c r="P24" s="43">
        <v>70</v>
      </c>
      <c r="Q24" s="43">
        <v>70</v>
      </c>
      <c r="R24" s="43">
        <v>61</v>
      </c>
      <c r="S24" s="43">
        <v>65</v>
      </c>
      <c r="T24" s="43">
        <v>68</v>
      </c>
      <c r="U24" s="43">
        <v>68</v>
      </c>
      <c r="V24" s="43">
        <v>61</v>
      </c>
      <c r="W24" s="43">
        <v>65</v>
      </c>
      <c r="X24" s="43">
        <v>69</v>
      </c>
      <c r="Y24" s="43">
        <v>67</v>
      </c>
      <c r="Z24" s="43">
        <v>70</v>
      </c>
    </row>
    <row r="25" spans="1:26" ht="17.25" customHeight="1">
      <c r="A25" s="82" t="s">
        <v>125</v>
      </c>
      <c r="B25" s="105" t="s">
        <v>5</v>
      </c>
      <c r="C25" s="74">
        <v>23</v>
      </c>
      <c r="D25" s="23">
        <v>19</v>
      </c>
      <c r="E25" s="88">
        <v>19</v>
      </c>
      <c r="F25" s="42">
        <v>14</v>
      </c>
      <c r="G25" s="42">
        <v>17</v>
      </c>
      <c r="H25" s="42">
        <v>18</v>
      </c>
      <c r="I25" s="42">
        <v>18</v>
      </c>
      <c r="J25" s="42">
        <v>18</v>
      </c>
      <c r="K25" s="42">
        <v>19</v>
      </c>
      <c r="L25" s="42">
        <v>18</v>
      </c>
      <c r="M25" s="42">
        <v>18</v>
      </c>
      <c r="N25" s="42">
        <v>18</v>
      </c>
      <c r="O25" s="42">
        <v>15</v>
      </c>
      <c r="P25" s="42">
        <v>19</v>
      </c>
      <c r="Q25" s="42">
        <v>19</v>
      </c>
      <c r="R25" s="42">
        <v>17</v>
      </c>
      <c r="S25" s="42">
        <v>16</v>
      </c>
      <c r="T25" s="42">
        <v>16</v>
      </c>
      <c r="U25" s="42">
        <v>18</v>
      </c>
      <c r="V25" s="42">
        <v>17</v>
      </c>
      <c r="W25" s="42">
        <v>12</v>
      </c>
      <c r="X25" s="42">
        <v>18</v>
      </c>
      <c r="Y25" s="42">
        <v>17</v>
      </c>
      <c r="Z25" s="42">
        <v>19</v>
      </c>
    </row>
    <row r="26" spans="1:26" ht="14.25">
      <c r="A26" s="82" t="s">
        <v>125</v>
      </c>
      <c r="B26" s="105" t="s">
        <v>30</v>
      </c>
      <c r="C26" s="74">
        <v>18</v>
      </c>
      <c r="D26" s="23">
        <v>18</v>
      </c>
      <c r="E26" s="88">
        <v>17</v>
      </c>
      <c r="F26" s="42">
        <v>17</v>
      </c>
      <c r="G26" s="42">
        <v>14</v>
      </c>
      <c r="H26" s="42">
        <v>12</v>
      </c>
      <c r="I26" s="42">
        <v>13</v>
      </c>
      <c r="J26" s="42">
        <v>18</v>
      </c>
      <c r="K26" s="42">
        <v>17</v>
      </c>
      <c r="L26" s="42">
        <v>16</v>
      </c>
      <c r="M26" s="42">
        <v>15</v>
      </c>
      <c r="N26" s="42">
        <v>17</v>
      </c>
      <c r="O26" s="42">
        <v>17</v>
      </c>
      <c r="P26" s="42">
        <v>17</v>
      </c>
      <c r="Q26" s="42">
        <v>17</v>
      </c>
      <c r="R26" s="42">
        <v>14</v>
      </c>
      <c r="S26" s="42">
        <v>16</v>
      </c>
      <c r="T26" s="42">
        <v>16</v>
      </c>
      <c r="U26" s="42">
        <v>15</v>
      </c>
      <c r="V26" s="42">
        <v>15</v>
      </c>
      <c r="W26" s="42">
        <v>15</v>
      </c>
      <c r="X26" s="42">
        <v>18</v>
      </c>
      <c r="Y26" s="42">
        <v>15</v>
      </c>
      <c r="Z26" s="42">
        <v>17</v>
      </c>
    </row>
    <row r="27" spans="1:26" ht="14.25">
      <c r="A27" s="78" t="s">
        <v>126</v>
      </c>
      <c r="B27" s="106"/>
      <c r="C27" s="93">
        <v>41</v>
      </c>
      <c r="D27" s="94">
        <v>37</v>
      </c>
      <c r="E27" s="95">
        <v>36</v>
      </c>
      <c r="F27" s="44">
        <v>31</v>
      </c>
      <c r="G27" s="44">
        <v>31</v>
      </c>
      <c r="H27" s="44">
        <v>30</v>
      </c>
      <c r="I27" s="44">
        <v>31</v>
      </c>
      <c r="J27" s="44">
        <v>36</v>
      </c>
      <c r="K27" s="44">
        <v>36</v>
      </c>
      <c r="L27" s="44">
        <v>34</v>
      </c>
      <c r="M27" s="44">
        <v>33</v>
      </c>
      <c r="N27" s="44">
        <v>35</v>
      </c>
      <c r="O27" s="44">
        <v>32</v>
      </c>
      <c r="P27" s="44">
        <v>36</v>
      </c>
      <c r="Q27" s="44">
        <v>36</v>
      </c>
      <c r="R27" s="44">
        <v>31</v>
      </c>
      <c r="S27" s="44">
        <v>32</v>
      </c>
      <c r="T27" s="44">
        <v>32</v>
      </c>
      <c r="U27" s="44">
        <v>33</v>
      </c>
      <c r="V27" s="44">
        <v>32</v>
      </c>
      <c r="W27" s="44">
        <v>27</v>
      </c>
      <c r="X27" s="44">
        <v>36</v>
      </c>
      <c r="Y27" s="44">
        <v>32</v>
      </c>
      <c r="Z27" s="44">
        <v>36</v>
      </c>
    </row>
    <row r="28" spans="1:26" s="9" customFormat="1" ht="14.25">
      <c r="A28" s="82" t="s">
        <v>73</v>
      </c>
      <c r="B28" s="109" t="s">
        <v>5</v>
      </c>
      <c r="C28" s="74">
        <v>25</v>
      </c>
      <c r="D28" s="23">
        <v>20</v>
      </c>
      <c r="E28" s="88">
        <v>20</v>
      </c>
      <c r="F28" s="49">
        <v>18</v>
      </c>
      <c r="G28" s="49">
        <v>19</v>
      </c>
      <c r="H28" s="49">
        <v>18</v>
      </c>
      <c r="I28" s="49">
        <v>17</v>
      </c>
      <c r="J28" s="49">
        <v>20</v>
      </c>
      <c r="K28" s="49">
        <v>20</v>
      </c>
      <c r="L28" s="49">
        <v>20</v>
      </c>
      <c r="M28" s="49">
        <v>20</v>
      </c>
      <c r="N28" s="49">
        <v>20</v>
      </c>
      <c r="O28" s="49">
        <v>17</v>
      </c>
      <c r="P28" s="49">
        <v>19</v>
      </c>
      <c r="Q28" s="49">
        <v>20</v>
      </c>
      <c r="R28" s="49">
        <v>15</v>
      </c>
      <c r="S28" s="49">
        <v>20</v>
      </c>
      <c r="T28" s="49">
        <v>15</v>
      </c>
      <c r="U28" s="49">
        <v>17</v>
      </c>
      <c r="V28" s="49">
        <v>18</v>
      </c>
      <c r="W28" s="49">
        <v>14</v>
      </c>
      <c r="X28" s="49">
        <v>18</v>
      </c>
      <c r="Y28" s="49">
        <v>18</v>
      </c>
      <c r="Z28" s="49">
        <v>17</v>
      </c>
    </row>
    <row r="29" spans="1:26" s="9" customFormat="1" ht="14.25">
      <c r="A29" s="82" t="s">
        <v>73</v>
      </c>
      <c r="B29" s="109" t="s">
        <v>48</v>
      </c>
      <c r="C29" s="74">
        <v>24</v>
      </c>
      <c r="D29" s="23">
        <v>18</v>
      </c>
      <c r="E29" s="88">
        <v>17</v>
      </c>
      <c r="F29" s="49">
        <v>14</v>
      </c>
      <c r="G29" s="49">
        <v>15</v>
      </c>
      <c r="H29" s="49">
        <v>10</v>
      </c>
      <c r="I29" s="49">
        <v>14</v>
      </c>
      <c r="J29" s="49">
        <v>17</v>
      </c>
      <c r="K29" s="49">
        <v>18</v>
      </c>
      <c r="L29" s="49">
        <v>18</v>
      </c>
      <c r="M29" s="49">
        <v>17</v>
      </c>
      <c r="N29" s="49">
        <v>16</v>
      </c>
      <c r="O29" s="49">
        <v>18</v>
      </c>
      <c r="P29" s="49">
        <v>17</v>
      </c>
      <c r="Q29" s="49">
        <v>17</v>
      </c>
      <c r="R29" s="49">
        <v>14</v>
      </c>
      <c r="S29" s="49">
        <v>10</v>
      </c>
      <c r="T29" s="49">
        <v>12</v>
      </c>
      <c r="U29" s="49">
        <v>12</v>
      </c>
      <c r="V29" s="49">
        <v>10</v>
      </c>
      <c r="W29" s="49">
        <v>15</v>
      </c>
      <c r="X29" s="49">
        <v>16</v>
      </c>
      <c r="Y29" s="49">
        <v>15</v>
      </c>
      <c r="Z29" s="49">
        <v>18</v>
      </c>
    </row>
    <row r="30" spans="1:26" s="9" customFormat="1" ht="14.25">
      <c r="A30" s="82" t="s">
        <v>73</v>
      </c>
      <c r="B30" s="109" t="s">
        <v>51</v>
      </c>
      <c r="C30" s="74">
        <v>25</v>
      </c>
      <c r="D30" s="23">
        <v>22</v>
      </c>
      <c r="E30" s="88">
        <v>22</v>
      </c>
      <c r="F30" s="49">
        <v>21</v>
      </c>
      <c r="G30" s="49">
        <v>21</v>
      </c>
      <c r="H30" s="49">
        <v>20</v>
      </c>
      <c r="I30" s="49">
        <v>21</v>
      </c>
      <c r="J30" s="49">
        <v>22</v>
      </c>
      <c r="K30" s="49">
        <v>22</v>
      </c>
      <c r="L30" s="49">
        <v>22</v>
      </c>
      <c r="M30" s="49">
        <v>22</v>
      </c>
      <c r="N30" s="49">
        <v>21</v>
      </c>
      <c r="O30" s="49">
        <v>20</v>
      </c>
      <c r="P30" s="49">
        <v>22</v>
      </c>
      <c r="Q30" s="49">
        <v>22</v>
      </c>
      <c r="R30" s="49">
        <v>22</v>
      </c>
      <c r="S30" s="49">
        <v>21</v>
      </c>
      <c r="T30" s="49">
        <v>21</v>
      </c>
      <c r="U30" s="49">
        <v>21</v>
      </c>
      <c r="V30" s="49">
        <v>21</v>
      </c>
      <c r="W30" s="49">
        <v>21</v>
      </c>
      <c r="X30" s="49">
        <v>19</v>
      </c>
      <c r="Y30" s="49">
        <v>20</v>
      </c>
      <c r="Z30" s="49">
        <v>20</v>
      </c>
    </row>
    <row r="31" spans="1:26" s="9" customFormat="1" ht="15.75" customHeight="1">
      <c r="A31" s="78" t="s">
        <v>128</v>
      </c>
      <c r="B31" s="110"/>
      <c r="C31" s="93">
        <f aca="true" t="shared" si="3" ref="C31:Z31">SUM(C28:C30)</f>
        <v>74</v>
      </c>
      <c r="D31" s="94">
        <f t="shared" si="3"/>
        <v>60</v>
      </c>
      <c r="E31" s="95">
        <f t="shared" si="3"/>
        <v>59</v>
      </c>
      <c r="F31" s="51">
        <f t="shared" si="3"/>
        <v>53</v>
      </c>
      <c r="G31" s="51">
        <f t="shared" si="3"/>
        <v>55</v>
      </c>
      <c r="H31" s="51">
        <f t="shared" si="3"/>
        <v>48</v>
      </c>
      <c r="I31" s="51">
        <f t="shared" si="3"/>
        <v>52</v>
      </c>
      <c r="J31" s="51">
        <f t="shared" si="3"/>
        <v>59</v>
      </c>
      <c r="K31" s="51">
        <f t="shared" si="3"/>
        <v>60</v>
      </c>
      <c r="L31" s="51">
        <f t="shared" si="3"/>
        <v>60</v>
      </c>
      <c r="M31" s="51">
        <f t="shared" si="3"/>
        <v>59</v>
      </c>
      <c r="N31" s="51">
        <f t="shared" si="3"/>
        <v>57</v>
      </c>
      <c r="O31" s="51">
        <f t="shared" si="3"/>
        <v>55</v>
      </c>
      <c r="P31" s="51">
        <f t="shared" si="3"/>
        <v>58</v>
      </c>
      <c r="Q31" s="51">
        <f t="shared" si="3"/>
        <v>59</v>
      </c>
      <c r="R31" s="51">
        <f t="shared" si="3"/>
        <v>51</v>
      </c>
      <c r="S31" s="51">
        <f t="shared" si="3"/>
        <v>51</v>
      </c>
      <c r="T31" s="51">
        <f t="shared" si="3"/>
        <v>48</v>
      </c>
      <c r="U31" s="51">
        <f t="shared" si="3"/>
        <v>50</v>
      </c>
      <c r="V31" s="51">
        <f t="shared" si="3"/>
        <v>49</v>
      </c>
      <c r="W31" s="51">
        <f t="shared" si="3"/>
        <v>50</v>
      </c>
      <c r="X31" s="51">
        <f t="shared" si="3"/>
        <v>53</v>
      </c>
      <c r="Y31" s="51">
        <f t="shared" si="3"/>
        <v>53</v>
      </c>
      <c r="Z31" s="51">
        <f t="shared" si="3"/>
        <v>55</v>
      </c>
    </row>
    <row r="32" spans="1:26" ht="14.25">
      <c r="A32" s="82" t="s">
        <v>115</v>
      </c>
      <c r="B32" s="111" t="s">
        <v>54</v>
      </c>
      <c r="C32" s="74">
        <v>25</v>
      </c>
      <c r="D32" s="23">
        <v>21</v>
      </c>
      <c r="E32" s="88">
        <v>18</v>
      </c>
      <c r="F32" s="42">
        <v>19</v>
      </c>
      <c r="G32" s="42">
        <v>14</v>
      </c>
      <c r="H32" s="42">
        <v>14</v>
      </c>
      <c r="I32" s="42">
        <v>15</v>
      </c>
      <c r="J32" s="42">
        <v>18</v>
      </c>
      <c r="K32" s="42">
        <v>19</v>
      </c>
      <c r="L32" s="42">
        <v>20</v>
      </c>
      <c r="M32" s="42">
        <v>19</v>
      </c>
      <c r="N32" s="42">
        <v>18</v>
      </c>
      <c r="O32" s="42">
        <v>17</v>
      </c>
      <c r="P32" s="42">
        <v>19</v>
      </c>
      <c r="Q32" s="42">
        <v>15</v>
      </c>
      <c r="R32" s="42">
        <v>14</v>
      </c>
      <c r="S32" s="42">
        <v>14</v>
      </c>
      <c r="T32" s="42">
        <v>16</v>
      </c>
      <c r="U32" s="42">
        <v>20</v>
      </c>
      <c r="V32" s="42">
        <v>15</v>
      </c>
      <c r="W32" s="42">
        <v>16</v>
      </c>
      <c r="X32" s="42">
        <v>18</v>
      </c>
      <c r="Y32" s="42">
        <v>17</v>
      </c>
      <c r="Z32" s="42">
        <v>17</v>
      </c>
    </row>
    <row r="33" spans="1:26" ht="14.25">
      <c r="A33" s="82" t="s">
        <v>115</v>
      </c>
      <c r="B33" s="111" t="s">
        <v>55</v>
      </c>
      <c r="C33" s="74">
        <v>24</v>
      </c>
      <c r="D33" s="23">
        <v>21</v>
      </c>
      <c r="E33" s="88">
        <v>17</v>
      </c>
      <c r="F33" s="42">
        <v>14</v>
      </c>
      <c r="G33" s="42">
        <v>15</v>
      </c>
      <c r="H33" s="42">
        <v>16</v>
      </c>
      <c r="I33" s="42">
        <v>11</v>
      </c>
      <c r="J33" s="42">
        <v>16</v>
      </c>
      <c r="K33" s="42">
        <v>20</v>
      </c>
      <c r="L33" s="42">
        <v>18</v>
      </c>
      <c r="M33" s="42">
        <v>17</v>
      </c>
      <c r="N33" s="42">
        <v>13</v>
      </c>
      <c r="O33" s="42">
        <v>18</v>
      </c>
      <c r="P33" s="42">
        <v>16</v>
      </c>
      <c r="Q33" s="42">
        <v>17</v>
      </c>
      <c r="R33" s="42">
        <v>13</v>
      </c>
      <c r="S33" s="42">
        <v>7</v>
      </c>
      <c r="T33" s="42">
        <v>10</v>
      </c>
      <c r="U33" s="42">
        <v>15</v>
      </c>
      <c r="V33" s="42">
        <v>10</v>
      </c>
      <c r="W33" s="42">
        <v>12</v>
      </c>
      <c r="X33" s="42">
        <v>17</v>
      </c>
      <c r="Y33" s="42">
        <v>13</v>
      </c>
      <c r="Z33" s="42">
        <v>14</v>
      </c>
    </row>
    <row r="34" spans="1:26" ht="29.25" customHeight="1">
      <c r="A34" s="78" t="s">
        <v>129</v>
      </c>
      <c r="B34" s="106"/>
      <c r="C34" s="93">
        <f aca="true" t="shared" si="4" ref="C34:Z34">SUM(C32:C33)</f>
        <v>49</v>
      </c>
      <c r="D34" s="94">
        <f t="shared" si="4"/>
        <v>42</v>
      </c>
      <c r="E34" s="95">
        <f t="shared" si="4"/>
        <v>35</v>
      </c>
      <c r="F34" s="44">
        <f t="shared" si="4"/>
        <v>33</v>
      </c>
      <c r="G34" s="44">
        <f t="shared" si="4"/>
        <v>29</v>
      </c>
      <c r="H34" s="44">
        <f t="shared" si="4"/>
        <v>30</v>
      </c>
      <c r="I34" s="44">
        <f t="shared" si="4"/>
        <v>26</v>
      </c>
      <c r="J34" s="44">
        <f t="shared" si="4"/>
        <v>34</v>
      </c>
      <c r="K34" s="44">
        <f t="shared" si="4"/>
        <v>39</v>
      </c>
      <c r="L34" s="44">
        <f t="shared" si="4"/>
        <v>38</v>
      </c>
      <c r="M34" s="44">
        <f t="shared" si="4"/>
        <v>36</v>
      </c>
      <c r="N34" s="44">
        <f t="shared" si="4"/>
        <v>31</v>
      </c>
      <c r="O34" s="44">
        <f t="shared" si="4"/>
        <v>35</v>
      </c>
      <c r="P34" s="44">
        <f t="shared" si="4"/>
        <v>35</v>
      </c>
      <c r="Q34" s="44">
        <f t="shared" si="4"/>
        <v>32</v>
      </c>
      <c r="R34" s="44">
        <f t="shared" si="4"/>
        <v>27</v>
      </c>
      <c r="S34" s="44">
        <f t="shared" si="4"/>
        <v>21</v>
      </c>
      <c r="T34" s="44">
        <f t="shared" si="4"/>
        <v>26</v>
      </c>
      <c r="U34" s="44">
        <f t="shared" si="4"/>
        <v>35</v>
      </c>
      <c r="V34" s="44">
        <f t="shared" si="4"/>
        <v>25</v>
      </c>
      <c r="W34" s="44">
        <f t="shared" si="4"/>
        <v>28</v>
      </c>
      <c r="X34" s="44">
        <f t="shared" si="4"/>
        <v>35</v>
      </c>
      <c r="Y34" s="44">
        <f t="shared" si="4"/>
        <v>30</v>
      </c>
      <c r="Z34" s="44">
        <f t="shared" si="4"/>
        <v>31</v>
      </c>
    </row>
    <row r="35" spans="1:26" ht="15.75" customHeight="1">
      <c r="A35" s="82" t="s">
        <v>41</v>
      </c>
      <c r="B35" s="105" t="s">
        <v>5</v>
      </c>
      <c r="C35" s="74">
        <v>24</v>
      </c>
      <c r="D35" s="23">
        <v>23</v>
      </c>
      <c r="E35" s="88">
        <v>23</v>
      </c>
      <c r="F35" s="42">
        <v>16</v>
      </c>
      <c r="G35" s="42">
        <v>19</v>
      </c>
      <c r="H35" s="42">
        <v>17</v>
      </c>
      <c r="I35" s="42">
        <v>22</v>
      </c>
      <c r="J35" s="42">
        <v>20</v>
      </c>
      <c r="K35" s="42">
        <v>23</v>
      </c>
      <c r="L35" s="42">
        <v>21</v>
      </c>
      <c r="M35" s="42">
        <v>21</v>
      </c>
      <c r="N35" s="42">
        <v>19</v>
      </c>
      <c r="O35" s="42">
        <v>23</v>
      </c>
      <c r="P35" s="42">
        <v>22</v>
      </c>
      <c r="Q35" s="42">
        <v>23</v>
      </c>
      <c r="R35" s="42">
        <v>16</v>
      </c>
      <c r="S35" s="42">
        <v>15</v>
      </c>
      <c r="T35" s="42">
        <v>22</v>
      </c>
      <c r="U35" s="42">
        <v>20</v>
      </c>
      <c r="V35" s="42">
        <v>16</v>
      </c>
      <c r="W35" s="42">
        <v>18</v>
      </c>
      <c r="X35" s="42">
        <v>23</v>
      </c>
      <c r="Y35" s="42">
        <v>22</v>
      </c>
      <c r="Z35" s="42">
        <v>20</v>
      </c>
    </row>
    <row r="36" spans="1:26" ht="15.75" customHeight="1">
      <c r="A36" s="82" t="s">
        <v>41</v>
      </c>
      <c r="B36" s="105" t="s">
        <v>30</v>
      </c>
      <c r="C36" s="74">
        <v>23</v>
      </c>
      <c r="D36" s="23">
        <v>23</v>
      </c>
      <c r="E36" s="88">
        <v>20</v>
      </c>
      <c r="F36" s="42">
        <v>14</v>
      </c>
      <c r="G36" s="42">
        <v>16</v>
      </c>
      <c r="H36" s="42">
        <v>18</v>
      </c>
      <c r="I36" s="42">
        <v>18</v>
      </c>
      <c r="J36" s="42">
        <v>20</v>
      </c>
      <c r="K36" s="42">
        <v>23</v>
      </c>
      <c r="L36" s="42">
        <v>20</v>
      </c>
      <c r="M36" s="42">
        <v>19</v>
      </c>
      <c r="N36" s="42">
        <v>21</v>
      </c>
      <c r="O36" s="42">
        <v>21</v>
      </c>
      <c r="P36" s="42">
        <v>19</v>
      </c>
      <c r="Q36" s="42">
        <v>17</v>
      </c>
      <c r="R36" s="42">
        <v>18</v>
      </c>
      <c r="S36" s="42">
        <v>12</v>
      </c>
      <c r="T36" s="42">
        <v>13</v>
      </c>
      <c r="U36" s="42">
        <v>15</v>
      </c>
      <c r="V36" s="42">
        <v>16</v>
      </c>
      <c r="W36" s="42">
        <v>9</v>
      </c>
      <c r="X36" s="42">
        <v>14</v>
      </c>
      <c r="Y36" s="42">
        <v>10</v>
      </c>
      <c r="Z36" s="42">
        <v>6</v>
      </c>
    </row>
    <row r="37" spans="1:26" ht="15.75" customHeight="1">
      <c r="A37" s="78" t="s">
        <v>109</v>
      </c>
      <c r="B37" s="106"/>
      <c r="C37" s="93">
        <f>SUM(C35:C36)</f>
        <v>47</v>
      </c>
      <c r="D37" s="94">
        <f aca="true" t="shared" si="5" ref="D37:Z37">SUM(D35:D36)</f>
        <v>46</v>
      </c>
      <c r="E37" s="95">
        <f t="shared" si="5"/>
        <v>43</v>
      </c>
      <c r="F37" s="44">
        <f t="shared" si="5"/>
        <v>30</v>
      </c>
      <c r="G37" s="44">
        <f t="shared" si="5"/>
        <v>35</v>
      </c>
      <c r="H37" s="44">
        <f t="shared" si="5"/>
        <v>35</v>
      </c>
      <c r="I37" s="44">
        <f t="shared" si="5"/>
        <v>40</v>
      </c>
      <c r="J37" s="44">
        <f t="shared" si="5"/>
        <v>40</v>
      </c>
      <c r="K37" s="44">
        <f t="shared" si="5"/>
        <v>46</v>
      </c>
      <c r="L37" s="44">
        <f t="shared" si="5"/>
        <v>41</v>
      </c>
      <c r="M37" s="44">
        <f t="shared" si="5"/>
        <v>40</v>
      </c>
      <c r="N37" s="44">
        <f t="shared" si="5"/>
        <v>40</v>
      </c>
      <c r="O37" s="44">
        <f t="shared" si="5"/>
        <v>44</v>
      </c>
      <c r="P37" s="44">
        <f t="shared" si="5"/>
        <v>41</v>
      </c>
      <c r="Q37" s="44">
        <f t="shared" si="5"/>
        <v>40</v>
      </c>
      <c r="R37" s="44">
        <f t="shared" si="5"/>
        <v>34</v>
      </c>
      <c r="S37" s="44">
        <f t="shared" si="5"/>
        <v>27</v>
      </c>
      <c r="T37" s="44">
        <f t="shared" si="5"/>
        <v>35</v>
      </c>
      <c r="U37" s="44">
        <f t="shared" si="5"/>
        <v>35</v>
      </c>
      <c r="V37" s="44">
        <f t="shared" si="5"/>
        <v>32</v>
      </c>
      <c r="W37" s="44">
        <f t="shared" si="5"/>
        <v>27</v>
      </c>
      <c r="X37" s="44">
        <f t="shared" si="5"/>
        <v>37</v>
      </c>
      <c r="Y37" s="44">
        <f t="shared" si="5"/>
        <v>32</v>
      </c>
      <c r="Z37" s="44">
        <f t="shared" si="5"/>
        <v>26</v>
      </c>
    </row>
    <row r="38" spans="1:26" ht="13.5" customHeight="1">
      <c r="A38" s="82" t="s">
        <v>69</v>
      </c>
      <c r="B38" s="105" t="s">
        <v>5</v>
      </c>
      <c r="C38" s="74">
        <v>24</v>
      </c>
      <c r="D38" s="23">
        <v>21</v>
      </c>
      <c r="E38" s="88">
        <v>21</v>
      </c>
      <c r="F38" s="42">
        <v>19</v>
      </c>
      <c r="G38" s="42">
        <v>18</v>
      </c>
      <c r="H38" s="42">
        <v>14</v>
      </c>
      <c r="I38" s="42">
        <v>20</v>
      </c>
      <c r="J38" s="42">
        <v>19</v>
      </c>
      <c r="K38" s="42">
        <v>20</v>
      </c>
      <c r="L38" s="42">
        <v>20</v>
      </c>
      <c r="M38" s="42">
        <v>18</v>
      </c>
      <c r="N38" s="42">
        <v>19</v>
      </c>
      <c r="O38" s="42">
        <v>16</v>
      </c>
      <c r="P38" s="42">
        <v>20</v>
      </c>
      <c r="Q38" s="42">
        <v>20</v>
      </c>
      <c r="R38" s="42">
        <v>17</v>
      </c>
      <c r="S38" s="42">
        <v>14</v>
      </c>
      <c r="T38" s="42">
        <v>19</v>
      </c>
      <c r="U38" s="42">
        <v>19</v>
      </c>
      <c r="V38" s="42">
        <v>12</v>
      </c>
      <c r="W38" s="42">
        <v>17</v>
      </c>
      <c r="X38" s="42">
        <v>14</v>
      </c>
      <c r="Y38" s="42">
        <v>19</v>
      </c>
      <c r="Z38" s="42">
        <v>16</v>
      </c>
    </row>
    <row r="39" spans="1:26" ht="14.25" customHeight="1">
      <c r="A39" s="82" t="s">
        <v>69</v>
      </c>
      <c r="B39" s="105" t="s">
        <v>48</v>
      </c>
      <c r="C39" s="74">
        <v>25</v>
      </c>
      <c r="D39" s="23">
        <v>23</v>
      </c>
      <c r="E39" s="88">
        <v>20</v>
      </c>
      <c r="F39" s="42">
        <v>14</v>
      </c>
      <c r="G39" s="42">
        <v>17</v>
      </c>
      <c r="H39" s="42">
        <v>10</v>
      </c>
      <c r="I39" s="42">
        <v>12</v>
      </c>
      <c r="J39" s="42">
        <v>18</v>
      </c>
      <c r="K39" s="42">
        <v>17</v>
      </c>
      <c r="L39" s="42">
        <v>20</v>
      </c>
      <c r="M39" s="42">
        <v>19</v>
      </c>
      <c r="N39" s="42">
        <v>18</v>
      </c>
      <c r="O39" s="42">
        <v>21</v>
      </c>
      <c r="P39" s="42">
        <v>20</v>
      </c>
      <c r="Q39" s="42">
        <v>18</v>
      </c>
      <c r="R39" s="42">
        <v>11</v>
      </c>
      <c r="S39" s="42">
        <v>6</v>
      </c>
      <c r="T39" s="42">
        <v>13</v>
      </c>
      <c r="U39" s="42">
        <v>22</v>
      </c>
      <c r="V39" s="42">
        <v>18</v>
      </c>
      <c r="W39" s="42">
        <v>13</v>
      </c>
      <c r="X39" s="42">
        <v>10</v>
      </c>
      <c r="Y39" s="42">
        <v>10</v>
      </c>
      <c r="Z39" s="42">
        <v>13</v>
      </c>
    </row>
    <row r="40" spans="1:26" ht="15.75" customHeight="1">
      <c r="A40" s="78" t="s">
        <v>108</v>
      </c>
      <c r="B40" s="106"/>
      <c r="C40" s="93">
        <f>C38+C39</f>
        <v>49</v>
      </c>
      <c r="D40" s="94">
        <f aca="true" t="shared" si="6" ref="D40:Z40">D38+D39</f>
        <v>44</v>
      </c>
      <c r="E40" s="95">
        <f t="shared" si="6"/>
        <v>41</v>
      </c>
      <c r="F40" s="44">
        <f t="shared" si="6"/>
        <v>33</v>
      </c>
      <c r="G40" s="44">
        <f t="shared" si="6"/>
        <v>35</v>
      </c>
      <c r="H40" s="44">
        <f t="shared" si="6"/>
        <v>24</v>
      </c>
      <c r="I40" s="44">
        <f t="shared" si="6"/>
        <v>32</v>
      </c>
      <c r="J40" s="44">
        <f t="shared" si="6"/>
        <v>37</v>
      </c>
      <c r="K40" s="44">
        <f t="shared" si="6"/>
        <v>37</v>
      </c>
      <c r="L40" s="44">
        <f t="shared" si="6"/>
        <v>40</v>
      </c>
      <c r="M40" s="44">
        <f t="shared" si="6"/>
        <v>37</v>
      </c>
      <c r="N40" s="44">
        <f t="shared" si="6"/>
        <v>37</v>
      </c>
      <c r="O40" s="44">
        <f t="shared" si="6"/>
        <v>37</v>
      </c>
      <c r="P40" s="44">
        <f t="shared" si="6"/>
        <v>40</v>
      </c>
      <c r="Q40" s="44">
        <f t="shared" si="6"/>
        <v>38</v>
      </c>
      <c r="R40" s="44">
        <f t="shared" si="6"/>
        <v>28</v>
      </c>
      <c r="S40" s="44">
        <f t="shared" si="6"/>
        <v>20</v>
      </c>
      <c r="T40" s="44">
        <f t="shared" si="6"/>
        <v>32</v>
      </c>
      <c r="U40" s="44">
        <f t="shared" si="6"/>
        <v>41</v>
      </c>
      <c r="V40" s="44">
        <f t="shared" si="6"/>
        <v>30</v>
      </c>
      <c r="W40" s="44">
        <f t="shared" si="6"/>
        <v>30</v>
      </c>
      <c r="X40" s="44">
        <f t="shared" si="6"/>
        <v>24</v>
      </c>
      <c r="Y40" s="44">
        <f t="shared" si="6"/>
        <v>29</v>
      </c>
      <c r="Z40" s="44">
        <f t="shared" si="6"/>
        <v>29</v>
      </c>
    </row>
    <row r="41" spans="1:26" ht="13.5" customHeight="1">
      <c r="A41" s="82" t="s">
        <v>53</v>
      </c>
      <c r="B41" s="105" t="s">
        <v>5</v>
      </c>
      <c r="C41" s="74">
        <v>19</v>
      </c>
      <c r="D41" s="23">
        <v>18</v>
      </c>
      <c r="E41" s="88">
        <v>14</v>
      </c>
      <c r="F41" s="42">
        <v>12</v>
      </c>
      <c r="G41" s="42">
        <v>14</v>
      </c>
      <c r="H41" s="42">
        <v>14</v>
      </c>
      <c r="I41" s="42">
        <v>13</v>
      </c>
      <c r="J41" s="42">
        <v>16</v>
      </c>
      <c r="K41" s="42">
        <v>17</v>
      </c>
      <c r="L41" s="42">
        <v>12</v>
      </c>
      <c r="M41" s="42">
        <v>13</v>
      </c>
      <c r="N41" s="42">
        <v>13</v>
      </c>
      <c r="O41" s="42">
        <v>15</v>
      </c>
      <c r="P41" s="42">
        <v>16</v>
      </c>
      <c r="Q41" s="42">
        <v>15</v>
      </c>
      <c r="R41" s="42">
        <v>4</v>
      </c>
      <c r="S41" s="42">
        <v>6</v>
      </c>
      <c r="T41" s="42">
        <v>12</v>
      </c>
      <c r="U41" s="42">
        <v>8</v>
      </c>
      <c r="V41" s="42">
        <v>9</v>
      </c>
      <c r="W41" s="42">
        <v>1</v>
      </c>
      <c r="X41" s="42">
        <v>3</v>
      </c>
      <c r="Y41" s="42">
        <v>2</v>
      </c>
      <c r="Z41" s="42">
        <v>6</v>
      </c>
    </row>
    <row r="42" spans="1:26" ht="14.25">
      <c r="A42" s="82" t="s">
        <v>53</v>
      </c>
      <c r="B42" s="105" t="s">
        <v>48</v>
      </c>
      <c r="C42" s="74">
        <v>20</v>
      </c>
      <c r="D42" s="23">
        <v>18</v>
      </c>
      <c r="E42" s="88">
        <v>11</v>
      </c>
      <c r="F42" s="52">
        <v>13</v>
      </c>
      <c r="G42" s="52">
        <v>7</v>
      </c>
      <c r="H42" s="52">
        <v>3</v>
      </c>
      <c r="I42" s="52">
        <v>10</v>
      </c>
      <c r="J42" s="52">
        <v>13</v>
      </c>
      <c r="K42" s="52">
        <v>14</v>
      </c>
      <c r="L42" s="52">
        <v>13</v>
      </c>
      <c r="M42" s="52">
        <v>15</v>
      </c>
      <c r="N42" s="52">
        <v>12</v>
      </c>
      <c r="O42" s="52">
        <v>9</v>
      </c>
      <c r="P42" s="52">
        <v>13</v>
      </c>
      <c r="Q42" s="52">
        <v>13</v>
      </c>
      <c r="R42" s="52">
        <v>7</v>
      </c>
      <c r="S42" s="52">
        <v>8</v>
      </c>
      <c r="T42" s="52">
        <v>11</v>
      </c>
      <c r="U42" s="52">
        <v>11</v>
      </c>
      <c r="V42" s="52">
        <v>7</v>
      </c>
      <c r="W42" s="52">
        <v>8</v>
      </c>
      <c r="X42" s="52">
        <v>9</v>
      </c>
      <c r="Y42" s="52">
        <v>5</v>
      </c>
      <c r="Z42" s="52">
        <v>7</v>
      </c>
    </row>
    <row r="43" spans="1:26" ht="15.75" customHeight="1">
      <c r="A43" s="78" t="s">
        <v>107</v>
      </c>
      <c r="B43" s="106"/>
      <c r="C43" s="93">
        <f>SUM(C41:C42)</f>
        <v>39</v>
      </c>
      <c r="D43" s="94">
        <f aca="true" t="shared" si="7" ref="D43:Z43">SUM(D41:D42)</f>
        <v>36</v>
      </c>
      <c r="E43" s="95">
        <f t="shared" si="7"/>
        <v>25</v>
      </c>
      <c r="F43" s="44">
        <f t="shared" si="7"/>
        <v>25</v>
      </c>
      <c r="G43" s="44">
        <f t="shared" si="7"/>
        <v>21</v>
      </c>
      <c r="H43" s="44">
        <f t="shared" si="7"/>
        <v>17</v>
      </c>
      <c r="I43" s="44">
        <f t="shared" si="7"/>
        <v>23</v>
      </c>
      <c r="J43" s="44">
        <f t="shared" si="7"/>
        <v>29</v>
      </c>
      <c r="K43" s="44">
        <f t="shared" si="7"/>
        <v>31</v>
      </c>
      <c r="L43" s="44">
        <f t="shared" si="7"/>
        <v>25</v>
      </c>
      <c r="M43" s="44">
        <f t="shared" si="7"/>
        <v>28</v>
      </c>
      <c r="N43" s="44">
        <f t="shared" si="7"/>
        <v>25</v>
      </c>
      <c r="O43" s="44">
        <f t="shared" si="7"/>
        <v>24</v>
      </c>
      <c r="P43" s="44">
        <f t="shared" si="7"/>
        <v>29</v>
      </c>
      <c r="Q43" s="44">
        <f t="shared" si="7"/>
        <v>28</v>
      </c>
      <c r="R43" s="44">
        <f t="shared" si="7"/>
        <v>11</v>
      </c>
      <c r="S43" s="44">
        <f t="shared" si="7"/>
        <v>14</v>
      </c>
      <c r="T43" s="44">
        <f t="shared" si="7"/>
        <v>23</v>
      </c>
      <c r="U43" s="44">
        <f t="shared" si="7"/>
        <v>19</v>
      </c>
      <c r="V43" s="44">
        <f t="shared" si="7"/>
        <v>16</v>
      </c>
      <c r="W43" s="44">
        <f t="shared" si="7"/>
        <v>9</v>
      </c>
      <c r="X43" s="44">
        <f t="shared" si="7"/>
        <v>12</v>
      </c>
      <c r="Y43" s="44">
        <f t="shared" si="7"/>
        <v>7</v>
      </c>
      <c r="Z43" s="44">
        <f t="shared" si="7"/>
        <v>13</v>
      </c>
    </row>
    <row r="44" spans="1:26" ht="14.25">
      <c r="A44" s="82" t="s">
        <v>68</v>
      </c>
      <c r="B44" s="105" t="s">
        <v>5</v>
      </c>
      <c r="C44" s="74">
        <v>25</v>
      </c>
      <c r="D44" s="23">
        <v>23</v>
      </c>
      <c r="E44" s="88">
        <v>23</v>
      </c>
      <c r="F44" s="42">
        <v>22</v>
      </c>
      <c r="G44" s="42">
        <v>17</v>
      </c>
      <c r="H44" s="42">
        <v>15</v>
      </c>
      <c r="I44" s="42">
        <v>21</v>
      </c>
      <c r="J44" s="42">
        <v>17</v>
      </c>
      <c r="K44" s="42">
        <v>23</v>
      </c>
      <c r="L44" s="42">
        <v>22</v>
      </c>
      <c r="M44" s="42">
        <v>21</v>
      </c>
      <c r="N44" s="42">
        <v>21</v>
      </c>
      <c r="O44" s="42">
        <v>22</v>
      </c>
      <c r="P44" s="42">
        <v>21</v>
      </c>
      <c r="Q44" s="42">
        <v>21</v>
      </c>
      <c r="R44" s="42">
        <v>12</v>
      </c>
      <c r="S44" s="42">
        <v>12</v>
      </c>
      <c r="T44" s="42">
        <v>14</v>
      </c>
      <c r="U44" s="42">
        <v>19</v>
      </c>
      <c r="V44" s="42">
        <v>15</v>
      </c>
      <c r="W44" s="42">
        <v>14</v>
      </c>
      <c r="X44" s="42">
        <v>15</v>
      </c>
      <c r="Y44" s="42">
        <v>19</v>
      </c>
      <c r="Z44" s="42">
        <v>18</v>
      </c>
    </row>
    <row r="45" spans="1:26" ht="14.25">
      <c r="A45" s="82" t="s">
        <v>68</v>
      </c>
      <c r="B45" s="105" t="s">
        <v>48</v>
      </c>
      <c r="C45" s="74">
        <v>25</v>
      </c>
      <c r="D45" s="23">
        <v>23</v>
      </c>
      <c r="E45" s="88">
        <v>14</v>
      </c>
      <c r="F45" s="42">
        <v>18</v>
      </c>
      <c r="G45" s="42">
        <v>11</v>
      </c>
      <c r="H45" s="42">
        <v>9</v>
      </c>
      <c r="I45" s="42">
        <v>15</v>
      </c>
      <c r="J45" s="42">
        <v>21</v>
      </c>
      <c r="K45" s="42">
        <v>20</v>
      </c>
      <c r="L45" s="42">
        <v>16</v>
      </c>
      <c r="M45" s="42">
        <v>19</v>
      </c>
      <c r="N45" s="42">
        <v>12</v>
      </c>
      <c r="O45" s="42">
        <v>17</v>
      </c>
      <c r="P45" s="42">
        <v>16</v>
      </c>
      <c r="Q45" s="42">
        <v>14</v>
      </c>
      <c r="R45" s="42">
        <v>14</v>
      </c>
      <c r="S45" s="42">
        <v>13</v>
      </c>
      <c r="T45" s="42">
        <v>11</v>
      </c>
      <c r="U45" s="42">
        <v>15</v>
      </c>
      <c r="V45" s="42">
        <v>12</v>
      </c>
      <c r="W45" s="42">
        <v>15</v>
      </c>
      <c r="X45" s="42">
        <v>10</v>
      </c>
      <c r="Y45" s="42">
        <v>11</v>
      </c>
      <c r="Z45" s="42">
        <v>9</v>
      </c>
    </row>
    <row r="46" spans="1:26" ht="14.25">
      <c r="A46" s="78" t="s">
        <v>106</v>
      </c>
      <c r="B46" s="106"/>
      <c r="C46" s="93">
        <v>50</v>
      </c>
      <c r="D46" s="94">
        <v>46</v>
      </c>
      <c r="E46" s="95">
        <v>37</v>
      </c>
      <c r="F46" s="44">
        <v>40</v>
      </c>
      <c r="G46" s="44">
        <v>28</v>
      </c>
      <c r="H46" s="44">
        <v>24</v>
      </c>
      <c r="I46" s="44">
        <v>36</v>
      </c>
      <c r="J46" s="44">
        <v>38</v>
      </c>
      <c r="K46" s="44">
        <v>43</v>
      </c>
      <c r="L46" s="44">
        <v>38</v>
      </c>
      <c r="M46" s="44">
        <v>40</v>
      </c>
      <c r="N46" s="44">
        <v>33</v>
      </c>
      <c r="O46" s="44">
        <v>39</v>
      </c>
      <c r="P46" s="44">
        <v>37</v>
      </c>
      <c r="Q46" s="44">
        <v>35</v>
      </c>
      <c r="R46" s="44">
        <v>26</v>
      </c>
      <c r="S46" s="44">
        <v>25</v>
      </c>
      <c r="T46" s="44">
        <v>25</v>
      </c>
      <c r="U46" s="44">
        <v>34</v>
      </c>
      <c r="V46" s="44">
        <v>27</v>
      </c>
      <c r="W46" s="44">
        <v>29</v>
      </c>
      <c r="X46" s="44">
        <v>25</v>
      </c>
      <c r="Y46" s="44">
        <v>30</v>
      </c>
      <c r="Z46" s="44">
        <v>27</v>
      </c>
    </row>
    <row r="47" spans="1:26" ht="14.25">
      <c r="A47" s="82" t="s">
        <v>52</v>
      </c>
      <c r="B47" s="105" t="s">
        <v>5</v>
      </c>
      <c r="C47" s="74">
        <v>23</v>
      </c>
      <c r="D47" s="23">
        <v>20</v>
      </c>
      <c r="E47" s="88">
        <v>9</v>
      </c>
      <c r="F47" s="42">
        <v>15</v>
      </c>
      <c r="G47" s="42">
        <v>16</v>
      </c>
      <c r="H47" s="42">
        <v>11</v>
      </c>
      <c r="I47" s="42">
        <v>12</v>
      </c>
      <c r="J47" s="42">
        <v>14</v>
      </c>
      <c r="K47" s="42">
        <v>17</v>
      </c>
      <c r="L47" s="42">
        <v>7</v>
      </c>
      <c r="M47" s="42">
        <v>14</v>
      </c>
      <c r="N47" s="42">
        <v>12</v>
      </c>
      <c r="O47" s="42">
        <v>14</v>
      </c>
      <c r="P47" s="42">
        <v>11</v>
      </c>
      <c r="Q47" s="42">
        <v>10</v>
      </c>
      <c r="R47" s="42">
        <v>5</v>
      </c>
      <c r="S47" s="42">
        <v>14</v>
      </c>
      <c r="T47" s="42">
        <v>9</v>
      </c>
      <c r="U47" s="42">
        <v>7</v>
      </c>
      <c r="V47" s="42">
        <v>5</v>
      </c>
      <c r="W47" s="42">
        <v>4</v>
      </c>
      <c r="X47" s="42">
        <v>8</v>
      </c>
      <c r="Y47" s="42">
        <v>6</v>
      </c>
      <c r="Z47" s="42">
        <v>4</v>
      </c>
    </row>
    <row r="48" spans="1:26" ht="14.25">
      <c r="A48" s="82" t="s">
        <v>52</v>
      </c>
      <c r="B48" s="105" t="s">
        <v>30</v>
      </c>
      <c r="C48" s="74">
        <v>24</v>
      </c>
      <c r="D48" s="23">
        <v>22</v>
      </c>
      <c r="E48" s="88">
        <v>16</v>
      </c>
      <c r="F48" s="42">
        <v>18</v>
      </c>
      <c r="G48" s="42">
        <v>14</v>
      </c>
      <c r="H48" s="42">
        <v>17</v>
      </c>
      <c r="I48" s="42">
        <v>17</v>
      </c>
      <c r="J48" s="42">
        <v>19</v>
      </c>
      <c r="K48" s="42">
        <v>22</v>
      </c>
      <c r="L48" s="42">
        <v>17</v>
      </c>
      <c r="M48" s="42">
        <v>17</v>
      </c>
      <c r="N48" s="42">
        <v>18</v>
      </c>
      <c r="O48" s="42">
        <v>16</v>
      </c>
      <c r="P48" s="42">
        <v>19</v>
      </c>
      <c r="Q48" s="42">
        <v>18</v>
      </c>
      <c r="R48" s="42">
        <v>17</v>
      </c>
      <c r="S48" s="42">
        <v>9</v>
      </c>
      <c r="T48" s="42">
        <v>9</v>
      </c>
      <c r="U48" s="42">
        <v>10</v>
      </c>
      <c r="V48" s="42">
        <v>4</v>
      </c>
      <c r="W48" s="42">
        <v>4</v>
      </c>
      <c r="X48" s="42">
        <v>4</v>
      </c>
      <c r="Y48" s="42">
        <v>1</v>
      </c>
      <c r="Z48" s="42">
        <v>3</v>
      </c>
    </row>
    <row r="49" spans="1:26" ht="15.75" customHeight="1">
      <c r="A49" s="78" t="s">
        <v>105</v>
      </c>
      <c r="B49" s="106"/>
      <c r="C49" s="93">
        <v>47</v>
      </c>
      <c r="D49" s="94">
        <f aca="true" t="shared" si="8" ref="D49:Z49">SUM(D47:D48)</f>
        <v>42</v>
      </c>
      <c r="E49" s="95">
        <f t="shared" si="8"/>
        <v>25</v>
      </c>
      <c r="F49" s="44">
        <f t="shared" si="8"/>
        <v>33</v>
      </c>
      <c r="G49" s="44">
        <f t="shared" si="8"/>
        <v>30</v>
      </c>
      <c r="H49" s="44">
        <f t="shared" si="8"/>
        <v>28</v>
      </c>
      <c r="I49" s="44">
        <f t="shared" si="8"/>
        <v>29</v>
      </c>
      <c r="J49" s="44">
        <f t="shared" si="8"/>
        <v>33</v>
      </c>
      <c r="K49" s="44">
        <f t="shared" si="8"/>
        <v>39</v>
      </c>
      <c r="L49" s="44">
        <f t="shared" si="8"/>
        <v>24</v>
      </c>
      <c r="M49" s="44">
        <f t="shared" si="8"/>
        <v>31</v>
      </c>
      <c r="N49" s="44">
        <f t="shared" si="8"/>
        <v>30</v>
      </c>
      <c r="O49" s="44">
        <f t="shared" si="8"/>
        <v>30</v>
      </c>
      <c r="P49" s="44">
        <f t="shared" si="8"/>
        <v>30</v>
      </c>
      <c r="Q49" s="44">
        <f t="shared" si="8"/>
        <v>28</v>
      </c>
      <c r="R49" s="44">
        <f t="shared" si="8"/>
        <v>22</v>
      </c>
      <c r="S49" s="44">
        <f t="shared" si="8"/>
        <v>23</v>
      </c>
      <c r="T49" s="44">
        <f t="shared" si="8"/>
        <v>18</v>
      </c>
      <c r="U49" s="44">
        <f t="shared" si="8"/>
        <v>17</v>
      </c>
      <c r="V49" s="44">
        <f t="shared" si="8"/>
        <v>9</v>
      </c>
      <c r="W49" s="44">
        <f t="shared" si="8"/>
        <v>8</v>
      </c>
      <c r="X49" s="44">
        <f t="shared" si="8"/>
        <v>12</v>
      </c>
      <c r="Y49" s="44">
        <f t="shared" si="8"/>
        <v>7</v>
      </c>
      <c r="Z49" s="44">
        <f t="shared" si="8"/>
        <v>7</v>
      </c>
    </row>
    <row r="50" spans="1:26" ht="14.25" customHeight="1">
      <c r="A50" s="82" t="s">
        <v>46</v>
      </c>
      <c r="B50" s="105" t="s">
        <v>5</v>
      </c>
      <c r="C50" s="74">
        <v>25</v>
      </c>
      <c r="D50" s="23">
        <v>25</v>
      </c>
      <c r="E50" s="88">
        <v>20</v>
      </c>
      <c r="F50" s="42">
        <v>24</v>
      </c>
      <c r="G50" s="42">
        <v>8</v>
      </c>
      <c r="H50" s="42">
        <v>19</v>
      </c>
      <c r="I50" s="42">
        <v>11</v>
      </c>
      <c r="J50" s="42">
        <v>24</v>
      </c>
      <c r="K50" s="42">
        <v>25</v>
      </c>
      <c r="L50" s="42">
        <v>16</v>
      </c>
      <c r="M50" s="42">
        <v>15</v>
      </c>
      <c r="N50" s="42">
        <v>19</v>
      </c>
      <c r="O50" s="42">
        <v>21</v>
      </c>
      <c r="P50" s="42">
        <v>21</v>
      </c>
      <c r="Q50" s="42">
        <v>20</v>
      </c>
      <c r="R50" s="42">
        <v>11</v>
      </c>
      <c r="S50" s="42">
        <v>9</v>
      </c>
      <c r="T50" s="42">
        <v>17</v>
      </c>
      <c r="U50" s="42">
        <v>19</v>
      </c>
      <c r="V50" s="42">
        <v>12</v>
      </c>
      <c r="W50" s="42">
        <v>15</v>
      </c>
      <c r="X50" s="42">
        <v>15</v>
      </c>
      <c r="Y50" s="42">
        <v>20</v>
      </c>
      <c r="Z50" s="42">
        <v>16</v>
      </c>
    </row>
    <row r="51" spans="1:26" ht="14.25" customHeight="1">
      <c r="A51" s="82" t="s">
        <v>46</v>
      </c>
      <c r="B51" s="105" t="s">
        <v>30</v>
      </c>
      <c r="C51" s="74">
        <v>26</v>
      </c>
      <c r="D51" s="23">
        <v>23</v>
      </c>
      <c r="E51" s="88">
        <v>14</v>
      </c>
      <c r="F51" s="42">
        <v>18</v>
      </c>
      <c r="G51" s="42">
        <v>10</v>
      </c>
      <c r="H51" s="42">
        <v>12</v>
      </c>
      <c r="I51" s="42">
        <v>14</v>
      </c>
      <c r="J51" s="42">
        <v>21</v>
      </c>
      <c r="K51" s="42">
        <v>22</v>
      </c>
      <c r="L51" s="42">
        <v>18</v>
      </c>
      <c r="M51" s="42">
        <v>17</v>
      </c>
      <c r="N51" s="42">
        <v>16</v>
      </c>
      <c r="O51" s="42">
        <v>18</v>
      </c>
      <c r="P51" s="42">
        <v>15</v>
      </c>
      <c r="Q51" s="42">
        <v>12</v>
      </c>
      <c r="R51" s="42">
        <v>6</v>
      </c>
      <c r="S51" s="42">
        <v>6</v>
      </c>
      <c r="T51" s="42">
        <v>8</v>
      </c>
      <c r="U51" s="42">
        <v>15</v>
      </c>
      <c r="V51" s="42">
        <v>0</v>
      </c>
      <c r="W51" s="42">
        <v>7</v>
      </c>
      <c r="X51" s="42">
        <v>10</v>
      </c>
      <c r="Y51" s="42">
        <v>20</v>
      </c>
      <c r="Z51" s="42">
        <v>12</v>
      </c>
    </row>
    <row r="52" spans="1:26" ht="14.25" customHeight="1">
      <c r="A52" s="82" t="s">
        <v>46</v>
      </c>
      <c r="B52" s="105" t="s">
        <v>35</v>
      </c>
      <c r="C52" s="74">
        <v>21</v>
      </c>
      <c r="D52" s="23">
        <v>18</v>
      </c>
      <c r="E52" s="88">
        <v>6</v>
      </c>
      <c r="F52" s="42">
        <v>5</v>
      </c>
      <c r="G52" s="42">
        <v>5</v>
      </c>
      <c r="H52" s="42">
        <v>2</v>
      </c>
      <c r="I52" s="42">
        <v>7</v>
      </c>
      <c r="J52" s="42">
        <v>12</v>
      </c>
      <c r="K52" s="42">
        <v>13</v>
      </c>
      <c r="L52" s="42">
        <v>12</v>
      </c>
      <c r="M52" s="42">
        <v>7</v>
      </c>
      <c r="N52" s="42">
        <v>8</v>
      </c>
      <c r="O52" s="42">
        <v>7</v>
      </c>
      <c r="P52" s="42">
        <v>2</v>
      </c>
      <c r="Q52" s="42">
        <v>6</v>
      </c>
      <c r="R52" s="42">
        <v>4</v>
      </c>
      <c r="S52" s="42">
        <v>5</v>
      </c>
      <c r="T52" s="42">
        <v>5</v>
      </c>
      <c r="U52" s="42">
        <v>11</v>
      </c>
      <c r="V52" s="42">
        <v>6</v>
      </c>
      <c r="W52" s="42">
        <v>4</v>
      </c>
      <c r="X52" s="42">
        <v>6</v>
      </c>
      <c r="Y52" s="42">
        <v>11</v>
      </c>
      <c r="Z52" s="42">
        <v>5</v>
      </c>
    </row>
    <row r="53" spans="1:26" ht="14.25" customHeight="1">
      <c r="A53" s="78" t="s">
        <v>104</v>
      </c>
      <c r="B53" s="106"/>
      <c r="C53" s="102">
        <f>SUM(C50:C52)</f>
        <v>72</v>
      </c>
      <c r="D53" s="103">
        <f aca="true" t="shared" si="9" ref="D53:Z53">SUM(D50:D52)</f>
        <v>66</v>
      </c>
      <c r="E53" s="104">
        <f t="shared" si="9"/>
        <v>40</v>
      </c>
      <c r="F53" s="45">
        <f t="shared" si="9"/>
        <v>47</v>
      </c>
      <c r="G53" s="45">
        <f t="shared" si="9"/>
        <v>23</v>
      </c>
      <c r="H53" s="45">
        <f t="shared" si="9"/>
        <v>33</v>
      </c>
      <c r="I53" s="45">
        <f t="shared" si="9"/>
        <v>32</v>
      </c>
      <c r="J53" s="45">
        <f t="shared" si="9"/>
        <v>57</v>
      </c>
      <c r="K53" s="45">
        <f t="shared" si="9"/>
        <v>60</v>
      </c>
      <c r="L53" s="45">
        <f t="shared" si="9"/>
        <v>46</v>
      </c>
      <c r="M53" s="45">
        <f t="shared" si="9"/>
        <v>39</v>
      </c>
      <c r="N53" s="45">
        <f t="shared" si="9"/>
        <v>43</v>
      </c>
      <c r="O53" s="45">
        <f t="shared" si="9"/>
        <v>46</v>
      </c>
      <c r="P53" s="45">
        <f t="shared" si="9"/>
        <v>38</v>
      </c>
      <c r="Q53" s="45">
        <f t="shared" si="9"/>
        <v>38</v>
      </c>
      <c r="R53" s="45">
        <f t="shared" si="9"/>
        <v>21</v>
      </c>
      <c r="S53" s="45">
        <f t="shared" si="9"/>
        <v>20</v>
      </c>
      <c r="T53" s="45">
        <f t="shared" si="9"/>
        <v>30</v>
      </c>
      <c r="U53" s="45">
        <f t="shared" si="9"/>
        <v>45</v>
      </c>
      <c r="V53" s="45">
        <f t="shared" si="9"/>
        <v>18</v>
      </c>
      <c r="W53" s="45">
        <f t="shared" si="9"/>
        <v>26</v>
      </c>
      <c r="X53" s="45">
        <f t="shared" si="9"/>
        <v>31</v>
      </c>
      <c r="Y53" s="45">
        <f t="shared" si="9"/>
        <v>51</v>
      </c>
      <c r="Z53" s="45">
        <f t="shared" si="9"/>
        <v>33</v>
      </c>
    </row>
    <row r="54" spans="1:26" s="9" customFormat="1" ht="14.25">
      <c r="A54" s="82" t="s">
        <v>44</v>
      </c>
      <c r="B54" s="109" t="s">
        <v>5</v>
      </c>
      <c r="C54" s="74">
        <v>25</v>
      </c>
      <c r="D54" s="23">
        <v>22</v>
      </c>
      <c r="E54" s="88">
        <v>19</v>
      </c>
      <c r="F54" s="48">
        <v>18</v>
      </c>
      <c r="G54" s="48">
        <v>19</v>
      </c>
      <c r="H54" s="48">
        <v>20</v>
      </c>
      <c r="I54" s="48">
        <v>19</v>
      </c>
      <c r="J54" s="48">
        <v>21</v>
      </c>
      <c r="K54" s="48">
        <v>19</v>
      </c>
      <c r="L54" s="48">
        <v>22</v>
      </c>
      <c r="M54" s="48">
        <v>18</v>
      </c>
      <c r="N54" s="48">
        <v>19</v>
      </c>
      <c r="O54" s="48">
        <v>18</v>
      </c>
      <c r="P54" s="48">
        <v>19</v>
      </c>
      <c r="Q54" s="48">
        <v>18</v>
      </c>
      <c r="R54" s="48">
        <v>18</v>
      </c>
      <c r="S54" s="48">
        <v>16</v>
      </c>
      <c r="T54" s="48">
        <v>18</v>
      </c>
      <c r="U54" s="48">
        <v>20</v>
      </c>
      <c r="V54" s="48">
        <v>15</v>
      </c>
      <c r="W54" s="48">
        <v>15</v>
      </c>
      <c r="X54" s="48">
        <v>21</v>
      </c>
      <c r="Y54" s="48">
        <v>20</v>
      </c>
      <c r="Z54" s="48">
        <v>16</v>
      </c>
    </row>
    <row r="55" spans="1:26" s="9" customFormat="1" ht="14.25">
      <c r="A55" s="82" t="s">
        <v>44</v>
      </c>
      <c r="B55" s="109" t="s">
        <v>45</v>
      </c>
      <c r="C55" s="74">
        <v>26</v>
      </c>
      <c r="D55" s="23">
        <v>20</v>
      </c>
      <c r="E55" s="88">
        <v>17</v>
      </c>
      <c r="F55" s="48">
        <v>13</v>
      </c>
      <c r="G55" s="48">
        <v>13</v>
      </c>
      <c r="H55" s="48">
        <v>12</v>
      </c>
      <c r="I55" s="48">
        <v>14</v>
      </c>
      <c r="J55" s="48">
        <v>18</v>
      </c>
      <c r="K55" s="48">
        <v>16</v>
      </c>
      <c r="L55" s="48">
        <v>16</v>
      </c>
      <c r="M55" s="48">
        <v>11</v>
      </c>
      <c r="N55" s="48">
        <v>12</v>
      </c>
      <c r="O55" s="48">
        <v>13</v>
      </c>
      <c r="P55" s="48">
        <v>16</v>
      </c>
      <c r="Q55" s="48">
        <v>13</v>
      </c>
      <c r="R55" s="48">
        <v>9</v>
      </c>
      <c r="S55" s="48">
        <v>13</v>
      </c>
      <c r="T55" s="48">
        <v>8</v>
      </c>
      <c r="U55" s="48">
        <v>14</v>
      </c>
      <c r="V55" s="48">
        <v>7</v>
      </c>
      <c r="W55" s="48">
        <v>11</v>
      </c>
      <c r="X55" s="48">
        <v>14</v>
      </c>
      <c r="Y55" s="48">
        <v>17</v>
      </c>
      <c r="Z55" s="48">
        <v>16</v>
      </c>
    </row>
    <row r="56" spans="1:26" s="9" customFormat="1" ht="14.25">
      <c r="A56" s="78" t="s">
        <v>103</v>
      </c>
      <c r="B56" s="110"/>
      <c r="C56" s="93">
        <f aca="true" t="shared" si="10" ref="C56:Z56">SUM(C54:C55)</f>
        <v>51</v>
      </c>
      <c r="D56" s="94">
        <f t="shared" si="10"/>
        <v>42</v>
      </c>
      <c r="E56" s="95">
        <f t="shared" si="10"/>
        <v>36</v>
      </c>
      <c r="F56" s="51">
        <f t="shared" si="10"/>
        <v>31</v>
      </c>
      <c r="G56" s="51">
        <f t="shared" si="10"/>
        <v>32</v>
      </c>
      <c r="H56" s="51">
        <f t="shared" si="10"/>
        <v>32</v>
      </c>
      <c r="I56" s="51">
        <f t="shared" si="10"/>
        <v>33</v>
      </c>
      <c r="J56" s="51">
        <f t="shared" si="10"/>
        <v>39</v>
      </c>
      <c r="K56" s="51">
        <f t="shared" si="10"/>
        <v>35</v>
      </c>
      <c r="L56" s="51">
        <f t="shared" si="10"/>
        <v>38</v>
      </c>
      <c r="M56" s="51">
        <f t="shared" si="10"/>
        <v>29</v>
      </c>
      <c r="N56" s="51">
        <f t="shared" si="10"/>
        <v>31</v>
      </c>
      <c r="O56" s="51">
        <f t="shared" si="10"/>
        <v>31</v>
      </c>
      <c r="P56" s="51">
        <f t="shared" si="10"/>
        <v>35</v>
      </c>
      <c r="Q56" s="51">
        <f t="shared" si="10"/>
        <v>31</v>
      </c>
      <c r="R56" s="51">
        <f t="shared" si="10"/>
        <v>27</v>
      </c>
      <c r="S56" s="51">
        <f t="shared" si="10"/>
        <v>29</v>
      </c>
      <c r="T56" s="51">
        <f t="shared" si="10"/>
        <v>26</v>
      </c>
      <c r="U56" s="51">
        <f t="shared" si="10"/>
        <v>34</v>
      </c>
      <c r="V56" s="51">
        <f t="shared" si="10"/>
        <v>22</v>
      </c>
      <c r="W56" s="51">
        <f t="shared" si="10"/>
        <v>26</v>
      </c>
      <c r="X56" s="51">
        <f t="shared" si="10"/>
        <v>35</v>
      </c>
      <c r="Y56" s="51">
        <f t="shared" si="10"/>
        <v>37</v>
      </c>
      <c r="Z56" s="51">
        <f t="shared" si="10"/>
        <v>32</v>
      </c>
    </row>
    <row r="57" spans="1:26" ht="14.25">
      <c r="A57" s="78" t="s">
        <v>102</v>
      </c>
      <c r="B57" s="76" t="s">
        <v>5</v>
      </c>
      <c r="C57" s="99">
        <v>22</v>
      </c>
      <c r="D57" s="100">
        <v>21</v>
      </c>
      <c r="E57" s="101">
        <v>21</v>
      </c>
      <c r="F57" s="43">
        <v>20</v>
      </c>
      <c r="G57" s="43">
        <v>21</v>
      </c>
      <c r="H57" s="43">
        <v>18</v>
      </c>
      <c r="I57" s="43">
        <v>19</v>
      </c>
      <c r="J57" s="43">
        <v>21</v>
      </c>
      <c r="K57" s="43">
        <v>21</v>
      </c>
      <c r="L57" s="43">
        <v>21</v>
      </c>
      <c r="M57" s="43">
        <v>20</v>
      </c>
      <c r="N57" s="43">
        <v>21</v>
      </c>
      <c r="O57" s="43">
        <v>20</v>
      </c>
      <c r="P57" s="43">
        <v>20</v>
      </c>
      <c r="Q57" s="43">
        <v>20</v>
      </c>
      <c r="R57" s="43">
        <v>15</v>
      </c>
      <c r="S57" s="43">
        <v>21</v>
      </c>
      <c r="T57" s="43">
        <v>21</v>
      </c>
      <c r="U57" s="43">
        <v>20</v>
      </c>
      <c r="V57" s="43">
        <v>20</v>
      </c>
      <c r="W57" s="43">
        <v>18</v>
      </c>
      <c r="X57" s="43">
        <v>18</v>
      </c>
      <c r="Y57" s="43">
        <v>20</v>
      </c>
      <c r="Z57" s="43">
        <v>19</v>
      </c>
    </row>
    <row r="58" spans="1:26" ht="15.75" customHeight="1">
      <c r="A58" s="83" t="s">
        <v>50</v>
      </c>
      <c r="B58" s="105" t="s">
        <v>5</v>
      </c>
      <c r="C58" s="74">
        <v>28</v>
      </c>
      <c r="D58" s="23">
        <v>27</v>
      </c>
      <c r="E58" s="88">
        <v>27</v>
      </c>
      <c r="F58" s="42">
        <v>25</v>
      </c>
      <c r="G58" s="42">
        <v>21</v>
      </c>
      <c r="H58" s="42">
        <v>18</v>
      </c>
      <c r="I58" s="42">
        <v>23</v>
      </c>
      <c r="J58" s="42">
        <v>26</v>
      </c>
      <c r="K58" s="42">
        <v>26</v>
      </c>
      <c r="L58" s="42">
        <v>25</v>
      </c>
      <c r="M58" s="42">
        <v>24</v>
      </c>
      <c r="N58" s="42">
        <v>22</v>
      </c>
      <c r="O58" s="42">
        <v>25</v>
      </c>
      <c r="P58" s="42">
        <v>26</v>
      </c>
      <c r="Q58" s="42">
        <v>24</v>
      </c>
      <c r="R58" s="42">
        <v>10</v>
      </c>
      <c r="S58" s="42">
        <v>22</v>
      </c>
      <c r="T58" s="42">
        <v>16</v>
      </c>
      <c r="U58" s="42">
        <v>23</v>
      </c>
      <c r="V58" s="42">
        <v>17</v>
      </c>
      <c r="W58" s="42">
        <v>16</v>
      </c>
      <c r="X58" s="42">
        <v>17</v>
      </c>
      <c r="Y58" s="42">
        <v>16</v>
      </c>
      <c r="Z58" s="42">
        <v>10</v>
      </c>
    </row>
    <row r="59" spans="1:26" ht="14.25" customHeight="1">
      <c r="A59" s="83" t="s">
        <v>50</v>
      </c>
      <c r="B59" s="105" t="s">
        <v>30</v>
      </c>
      <c r="C59" s="74">
        <v>24</v>
      </c>
      <c r="D59" s="23">
        <v>19</v>
      </c>
      <c r="E59" s="88">
        <v>16</v>
      </c>
      <c r="F59" s="42">
        <v>9</v>
      </c>
      <c r="G59" s="42">
        <v>9</v>
      </c>
      <c r="H59" s="42">
        <v>13</v>
      </c>
      <c r="I59" s="42">
        <v>7</v>
      </c>
      <c r="J59" s="42">
        <v>15</v>
      </c>
      <c r="K59" s="42">
        <v>18</v>
      </c>
      <c r="L59" s="42">
        <v>13</v>
      </c>
      <c r="M59" s="42">
        <v>16</v>
      </c>
      <c r="N59" s="42">
        <v>15</v>
      </c>
      <c r="O59" s="42">
        <v>16</v>
      </c>
      <c r="P59" s="42">
        <v>14</v>
      </c>
      <c r="Q59" s="42">
        <v>16</v>
      </c>
      <c r="R59" s="42">
        <v>4</v>
      </c>
      <c r="S59" s="42">
        <v>10</v>
      </c>
      <c r="T59" s="42">
        <v>10</v>
      </c>
      <c r="U59" s="42">
        <v>15</v>
      </c>
      <c r="V59" s="42">
        <v>12</v>
      </c>
      <c r="W59" s="42">
        <v>11</v>
      </c>
      <c r="X59" s="42">
        <v>12</v>
      </c>
      <c r="Y59" s="42">
        <v>13</v>
      </c>
      <c r="Z59" s="42">
        <v>6</v>
      </c>
    </row>
    <row r="60" spans="1:26" ht="14.25" customHeight="1">
      <c r="A60" s="83" t="s">
        <v>50</v>
      </c>
      <c r="B60" s="105" t="s">
        <v>35</v>
      </c>
      <c r="C60" s="74">
        <v>23</v>
      </c>
      <c r="D60" s="23">
        <v>26</v>
      </c>
      <c r="E60" s="88">
        <v>21</v>
      </c>
      <c r="F60" s="42">
        <v>15</v>
      </c>
      <c r="G60" s="42">
        <v>17</v>
      </c>
      <c r="H60" s="42">
        <v>6</v>
      </c>
      <c r="I60" s="42">
        <v>11</v>
      </c>
      <c r="J60" s="42">
        <v>19</v>
      </c>
      <c r="K60" s="42">
        <v>24</v>
      </c>
      <c r="L60" s="42">
        <v>18</v>
      </c>
      <c r="M60" s="42">
        <v>16</v>
      </c>
      <c r="N60" s="42">
        <v>14</v>
      </c>
      <c r="O60" s="42">
        <v>22</v>
      </c>
      <c r="P60" s="42">
        <v>23</v>
      </c>
      <c r="Q60" s="42">
        <v>13</v>
      </c>
      <c r="R60" s="42">
        <v>14</v>
      </c>
      <c r="S60" s="42">
        <v>9</v>
      </c>
      <c r="T60" s="42">
        <v>9</v>
      </c>
      <c r="U60" s="42">
        <v>15</v>
      </c>
      <c r="V60" s="42">
        <v>9</v>
      </c>
      <c r="W60" s="42">
        <v>13</v>
      </c>
      <c r="X60" s="42">
        <v>21</v>
      </c>
      <c r="Y60" s="42">
        <v>19</v>
      </c>
      <c r="Z60" s="42">
        <v>21</v>
      </c>
    </row>
    <row r="61" spans="1:26" ht="15" customHeight="1">
      <c r="A61" s="79" t="s">
        <v>101</v>
      </c>
      <c r="B61" s="106"/>
      <c r="C61" s="93">
        <f aca="true" t="shared" si="11" ref="C61:Z61">SUM(C58:C60)</f>
        <v>75</v>
      </c>
      <c r="D61" s="94">
        <f t="shared" si="11"/>
        <v>72</v>
      </c>
      <c r="E61" s="95">
        <f t="shared" si="11"/>
        <v>64</v>
      </c>
      <c r="F61" s="44">
        <f t="shared" si="11"/>
        <v>49</v>
      </c>
      <c r="G61" s="44">
        <f t="shared" si="11"/>
        <v>47</v>
      </c>
      <c r="H61" s="44">
        <f t="shared" si="11"/>
        <v>37</v>
      </c>
      <c r="I61" s="44">
        <f t="shared" si="11"/>
        <v>41</v>
      </c>
      <c r="J61" s="44">
        <f t="shared" si="11"/>
        <v>60</v>
      </c>
      <c r="K61" s="44">
        <f t="shared" si="11"/>
        <v>68</v>
      </c>
      <c r="L61" s="44">
        <f t="shared" si="11"/>
        <v>56</v>
      </c>
      <c r="M61" s="44">
        <f t="shared" si="11"/>
        <v>56</v>
      </c>
      <c r="N61" s="44">
        <f t="shared" si="11"/>
        <v>51</v>
      </c>
      <c r="O61" s="44">
        <f t="shared" si="11"/>
        <v>63</v>
      </c>
      <c r="P61" s="44">
        <f t="shared" si="11"/>
        <v>63</v>
      </c>
      <c r="Q61" s="44">
        <f t="shared" si="11"/>
        <v>53</v>
      </c>
      <c r="R61" s="44">
        <f t="shared" si="11"/>
        <v>28</v>
      </c>
      <c r="S61" s="44">
        <f t="shared" si="11"/>
        <v>41</v>
      </c>
      <c r="T61" s="44">
        <f t="shared" si="11"/>
        <v>35</v>
      </c>
      <c r="U61" s="44">
        <f t="shared" si="11"/>
        <v>53</v>
      </c>
      <c r="V61" s="44">
        <f t="shared" si="11"/>
        <v>38</v>
      </c>
      <c r="W61" s="44">
        <f t="shared" si="11"/>
        <v>40</v>
      </c>
      <c r="X61" s="44">
        <f t="shared" si="11"/>
        <v>50</v>
      </c>
      <c r="Y61" s="44">
        <f t="shared" si="11"/>
        <v>48</v>
      </c>
      <c r="Z61" s="44">
        <f t="shared" si="11"/>
        <v>37</v>
      </c>
    </row>
    <row r="62" spans="1:26" ht="15" customHeight="1">
      <c r="A62" s="82" t="s">
        <v>66</v>
      </c>
      <c r="B62" s="105" t="s">
        <v>5</v>
      </c>
      <c r="C62" s="74">
        <v>26</v>
      </c>
      <c r="D62" s="23">
        <v>23</v>
      </c>
      <c r="E62" s="88">
        <v>23</v>
      </c>
      <c r="F62" s="42">
        <v>18</v>
      </c>
      <c r="G62" s="42">
        <v>23</v>
      </c>
      <c r="H62" s="42">
        <v>13</v>
      </c>
      <c r="I62" s="42">
        <v>18</v>
      </c>
      <c r="J62" s="42">
        <v>19</v>
      </c>
      <c r="K62" s="42">
        <v>23</v>
      </c>
      <c r="L62" s="42">
        <v>21</v>
      </c>
      <c r="M62" s="42">
        <v>23</v>
      </c>
      <c r="N62" s="42">
        <v>20</v>
      </c>
      <c r="O62" s="42">
        <v>20</v>
      </c>
      <c r="P62" s="42">
        <v>20</v>
      </c>
      <c r="Q62" s="42">
        <v>17</v>
      </c>
      <c r="R62" s="42">
        <v>15</v>
      </c>
      <c r="S62" s="42">
        <v>14</v>
      </c>
      <c r="T62" s="42">
        <v>17</v>
      </c>
      <c r="U62" s="42">
        <v>18</v>
      </c>
      <c r="V62" s="42">
        <v>19</v>
      </c>
      <c r="W62" s="42">
        <v>15</v>
      </c>
      <c r="X62" s="42">
        <v>18</v>
      </c>
      <c r="Y62" s="42">
        <v>19</v>
      </c>
      <c r="Z62" s="42">
        <v>23</v>
      </c>
    </row>
    <row r="63" spans="1:26" ht="14.25">
      <c r="A63" s="82" t="s">
        <v>66</v>
      </c>
      <c r="B63" s="105" t="s">
        <v>48</v>
      </c>
      <c r="C63" s="74">
        <v>27</v>
      </c>
      <c r="D63" s="23">
        <v>23</v>
      </c>
      <c r="E63" s="88">
        <v>23</v>
      </c>
      <c r="F63" s="42">
        <v>21</v>
      </c>
      <c r="G63" s="42">
        <v>22</v>
      </c>
      <c r="H63" s="42">
        <v>20</v>
      </c>
      <c r="I63" s="42">
        <v>21</v>
      </c>
      <c r="J63" s="42">
        <v>23</v>
      </c>
      <c r="K63" s="42">
        <v>22</v>
      </c>
      <c r="L63" s="42">
        <v>23</v>
      </c>
      <c r="M63" s="42">
        <v>21</v>
      </c>
      <c r="N63" s="42">
        <v>23</v>
      </c>
      <c r="O63" s="42">
        <v>21</v>
      </c>
      <c r="P63" s="42">
        <v>23</v>
      </c>
      <c r="Q63" s="42">
        <v>23</v>
      </c>
      <c r="R63" s="42">
        <v>17</v>
      </c>
      <c r="S63" s="42">
        <v>22</v>
      </c>
      <c r="T63" s="42">
        <v>23</v>
      </c>
      <c r="U63" s="42">
        <v>22</v>
      </c>
      <c r="V63" s="42">
        <v>16</v>
      </c>
      <c r="W63" s="42">
        <v>19</v>
      </c>
      <c r="X63" s="42">
        <v>21</v>
      </c>
      <c r="Y63" s="42">
        <v>21</v>
      </c>
      <c r="Z63" s="42">
        <v>23</v>
      </c>
    </row>
    <row r="64" spans="1:26" ht="15.75" customHeight="1">
      <c r="A64" s="78" t="s">
        <v>100</v>
      </c>
      <c r="B64" s="106"/>
      <c r="C64" s="93">
        <v>53</v>
      </c>
      <c r="D64" s="94">
        <v>46</v>
      </c>
      <c r="E64" s="95">
        <v>46</v>
      </c>
      <c r="F64" s="44">
        <v>39</v>
      </c>
      <c r="G64" s="44">
        <v>45</v>
      </c>
      <c r="H64" s="44">
        <v>33</v>
      </c>
      <c r="I64" s="44">
        <v>39</v>
      </c>
      <c r="J64" s="44">
        <v>42</v>
      </c>
      <c r="K64" s="44">
        <v>45</v>
      </c>
      <c r="L64" s="44">
        <v>44</v>
      </c>
      <c r="M64" s="44">
        <v>44</v>
      </c>
      <c r="N64" s="44">
        <v>43</v>
      </c>
      <c r="O64" s="44">
        <v>41</v>
      </c>
      <c r="P64" s="44">
        <v>43</v>
      </c>
      <c r="Q64" s="44">
        <v>40</v>
      </c>
      <c r="R64" s="44">
        <v>32</v>
      </c>
      <c r="S64" s="44">
        <v>36</v>
      </c>
      <c r="T64" s="44">
        <v>40</v>
      </c>
      <c r="U64" s="44">
        <v>40</v>
      </c>
      <c r="V64" s="44">
        <v>35</v>
      </c>
      <c r="W64" s="44">
        <v>34</v>
      </c>
      <c r="X64" s="44">
        <v>39</v>
      </c>
      <c r="Y64" s="44">
        <v>40</v>
      </c>
      <c r="Z64" s="44">
        <v>46</v>
      </c>
    </row>
    <row r="65" spans="1:26" ht="14.25">
      <c r="A65" s="82" t="s">
        <v>49</v>
      </c>
      <c r="B65" s="105" t="s">
        <v>5</v>
      </c>
      <c r="C65" s="73">
        <v>28</v>
      </c>
      <c r="D65" s="24">
        <v>25</v>
      </c>
      <c r="E65" s="91">
        <v>24</v>
      </c>
      <c r="F65" s="53">
        <v>22</v>
      </c>
      <c r="G65" s="53">
        <v>20</v>
      </c>
      <c r="H65" s="53">
        <v>21</v>
      </c>
      <c r="I65" s="53">
        <v>23</v>
      </c>
      <c r="J65" s="53">
        <v>24</v>
      </c>
      <c r="K65" s="53">
        <v>25</v>
      </c>
      <c r="L65" s="53">
        <v>24</v>
      </c>
      <c r="M65" s="53">
        <v>22</v>
      </c>
      <c r="N65" s="53">
        <v>23</v>
      </c>
      <c r="O65" s="53">
        <v>24</v>
      </c>
      <c r="P65" s="53">
        <v>24</v>
      </c>
      <c r="Q65" s="53">
        <v>23</v>
      </c>
      <c r="R65" s="53">
        <v>17</v>
      </c>
      <c r="S65" s="53">
        <v>18</v>
      </c>
      <c r="T65" s="53">
        <v>19</v>
      </c>
      <c r="U65" s="53">
        <v>20</v>
      </c>
      <c r="V65" s="53">
        <v>18</v>
      </c>
      <c r="W65" s="53">
        <v>19</v>
      </c>
      <c r="X65" s="53">
        <v>20</v>
      </c>
      <c r="Y65" s="53">
        <v>19</v>
      </c>
      <c r="Z65" s="53">
        <v>20</v>
      </c>
    </row>
    <row r="66" spans="1:26" ht="14.25" customHeight="1">
      <c r="A66" s="82" t="s">
        <v>49</v>
      </c>
      <c r="B66" s="105" t="s">
        <v>48</v>
      </c>
      <c r="C66" s="73">
        <v>26</v>
      </c>
      <c r="D66" s="24">
        <v>23</v>
      </c>
      <c r="E66" s="91">
        <v>17</v>
      </c>
      <c r="F66" s="53">
        <v>18</v>
      </c>
      <c r="G66" s="53">
        <v>15</v>
      </c>
      <c r="H66" s="53">
        <v>14</v>
      </c>
      <c r="I66" s="53">
        <v>14</v>
      </c>
      <c r="J66" s="53">
        <v>18</v>
      </c>
      <c r="K66" s="53">
        <v>18</v>
      </c>
      <c r="L66" s="53">
        <v>19</v>
      </c>
      <c r="M66" s="53">
        <v>16</v>
      </c>
      <c r="N66" s="53">
        <v>14</v>
      </c>
      <c r="O66" s="53">
        <v>18</v>
      </c>
      <c r="P66" s="53">
        <v>15</v>
      </c>
      <c r="Q66" s="53">
        <v>14</v>
      </c>
      <c r="R66" s="53">
        <v>15</v>
      </c>
      <c r="S66" s="53">
        <v>11</v>
      </c>
      <c r="T66" s="53">
        <v>15</v>
      </c>
      <c r="U66" s="53">
        <v>16</v>
      </c>
      <c r="V66" s="53">
        <v>12</v>
      </c>
      <c r="W66" s="53">
        <v>6</v>
      </c>
      <c r="X66" s="53">
        <v>15</v>
      </c>
      <c r="Y66" s="53">
        <v>16</v>
      </c>
      <c r="Z66" s="53">
        <v>11</v>
      </c>
    </row>
    <row r="67" spans="1:26" ht="15.75" customHeight="1">
      <c r="A67" s="78" t="s">
        <v>99</v>
      </c>
      <c r="B67" s="106"/>
      <c r="C67" s="102">
        <f>SUM(C65:C66)</f>
        <v>54</v>
      </c>
      <c r="D67" s="103">
        <f aca="true" t="shared" si="12" ref="D67:Z67">SUM(D65:D66)</f>
        <v>48</v>
      </c>
      <c r="E67" s="104">
        <f t="shared" si="12"/>
        <v>41</v>
      </c>
      <c r="F67" s="45">
        <f t="shared" si="12"/>
        <v>40</v>
      </c>
      <c r="G67" s="45">
        <f t="shared" si="12"/>
        <v>35</v>
      </c>
      <c r="H67" s="45">
        <f t="shared" si="12"/>
        <v>35</v>
      </c>
      <c r="I67" s="45">
        <f t="shared" si="12"/>
        <v>37</v>
      </c>
      <c r="J67" s="45">
        <f t="shared" si="12"/>
        <v>42</v>
      </c>
      <c r="K67" s="45">
        <f t="shared" si="12"/>
        <v>43</v>
      </c>
      <c r="L67" s="45">
        <f t="shared" si="12"/>
        <v>43</v>
      </c>
      <c r="M67" s="45">
        <f t="shared" si="12"/>
        <v>38</v>
      </c>
      <c r="N67" s="45">
        <f t="shared" si="12"/>
        <v>37</v>
      </c>
      <c r="O67" s="45">
        <f t="shared" si="12"/>
        <v>42</v>
      </c>
      <c r="P67" s="45">
        <f t="shared" si="12"/>
        <v>39</v>
      </c>
      <c r="Q67" s="45">
        <f t="shared" si="12"/>
        <v>37</v>
      </c>
      <c r="R67" s="45">
        <f t="shared" si="12"/>
        <v>32</v>
      </c>
      <c r="S67" s="45">
        <f t="shared" si="12"/>
        <v>29</v>
      </c>
      <c r="T67" s="45">
        <f t="shared" si="12"/>
        <v>34</v>
      </c>
      <c r="U67" s="45">
        <f t="shared" si="12"/>
        <v>36</v>
      </c>
      <c r="V67" s="45">
        <f t="shared" si="12"/>
        <v>30</v>
      </c>
      <c r="W67" s="45">
        <f t="shared" si="12"/>
        <v>25</v>
      </c>
      <c r="X67" s="45">
        <f t="shared" si="12"/>
        <v>35</v>
      </c>
      <c r="Y67" s="45">
        <f t="shared" si="12"/>
        <v>35</v>
      </c>
      <c r="Z67" s="45">
        <f t="shared" si="12"/>
        <v>31</v>
      </c>
    </row>
    <row r="68" spans="1:26" s="9" customFormat="1" ht="14.25">
      <c r="A68" s="82" t="s">
        <v>94</v>
      </c>
      <c r="B68" s="109" t="s">
        <v>5</v>
      </c>
      <c r="C68" s="74">
        <v>25</v>
      </c>
      <c r="D68" s="23">
        <v>19</v>
      </c>
      <c r="E68" s="88">
        <v>16</v>
      </c>
      <c r="F68" s="48">
        <v>14</v>
      </c>
      <c r="G68" s="48">
        <v>11</v>
      </c>
      <c r="H68" s="48">
        <v>11</v>
      </c>
      <c r="I68" s="48">
        <v>13</v>
      </c>
      <c r="J68" s="48">
        <v>18</v>
      </c>
      <c r="K68" s="48">
        <v>13</v>
      </c>
      <c r="L68" s="48">
        <v>15</v>
      </c>
      <c r="M68" s="48">
        <v>12</v>
      </c>
      <c r="N68" s="48">
        <v>10</v>
      </c>
      <c r="O68" s="48">
        <v>17</v>
      </c>
      <c r="P68" s="48">
        <v>13</v>
      </c>
      <c r="Q68" s="48">
        <v>17</v>
      </c>
      <c r="R68" s="48">
        <v>2</v>
      </c>
      <c r="S68" s="48">
        <v>9</v>
      </c>
      <c r="T68" s="48">
        <v>11</v>
      </c>
      <c r="U68" s="48">
        <v>14</v>
      </c>
      <c r="V68" s="48">
        <v>16</v>
      </c>
      <c r="W68" s="48">
        <v>9</v>
      </c>
      <c r="X68" s="48">
        <v>14</v>
      </c>
      <c r="Y68" s="48">
        <v>17</v>
      </c>
      <c r="Z68" s="48">
        <v>16</v>
      </c>
    </row>
    <row r="69" spans="1:26" s="9" customFormat="1" ht="15.75" customHeight="1">
      <c r="A69" s="82" t="s">
        <v>95</v>
      </c>
      <c r="B69" s="109" t="s">
        <v>30</v>
      </c>
      <c r="C69" s="74">
        <v>23</v>
      </c>
      <c r="D69" s="23">
        <v>18</v>
      </c>
      <c r="E69" s="88">
        <v>12</v>
      </c>
      <c r="F69" s="48">
        <v>14</v>
      </c>
      <c r="G69" s="48">
        <v>15</v>
      </c>
      <c r="H69" s="48">
        <v>8</v>
      </c>
      <c r="I69" s="48">
        <v>14</v>
      </c>
      <c r="J69" s="48">
        <v>17</v>
      </c>
      <c r="K69" s="48">
        <v>17</v>
      </c>
      <c r="L69" s="48">
        <v>16</v>
      </c>
      <c r="M69" s="48">
        <v>10</v>
      </c>
      <c r="N69" s="48">
        <v>13</v>
      </c>
      <c r="O69" s="48">
        <v>13</v>
      </c>
      <c r="P69" s="48">
        <v>12</v>
      </c>
      <c r="Q69" s="48">
        <v>10</v>
      </c>
      <c r="R69" s="48">
        <v>9</v>
      </c>
      <c r="S69" s="48">
        <v>7</v>
      </c>
      <c r="T69" s="48">
        <v>10</v>
      </c>
      <c r="U69" s="48">
        <v>9</v>
      </c>
      <c r="V69" s="48">
        <v>10</v>
      </c>
      <c r="W69" s="48">
        <v>9</v>
      </c>
      <c r="X69" s="48">
        <v>8</v>
      </c>
      <c r="Y69" s="48">
        <v>10</v>
      </c>
      <c r="Z69" s="48">
        <v>8</v>
      </c>
    </row>
    <row r="70" spans="1:26" s="9" customFormat="1" ht="15.75" customHeight="1">
      <c r="A70" s="78" t="s">
        <v>98</v>
      </c>
      <c r="B70" s="110"/>
      <c r="C70" s="93">
        <v>48</v>
      </c>
      <c r="D70" s="94">
        <v>37</v>
      </c>
      <c r="E70" s="95">
        <v>28</v>
      </c>
      <c r="F70" s="51">
        <v>28</v>
      </c>
      <c r="G70" s="51">
        <v>26</v>
      </c>
      <c r="H70" s="51">
        <v>19</v>
      </c>
      <c r="I70" s="51">
        <v>27</v>
      </c>
      <c r="J70" s="51">
        <v>35</v>
      </c>
      <c r="K70" s="51">
        <v>30</v>
      </c>
      <c r="L70" s="51">
        <v>31</v>
      </c>
      <c r="M70" s="51">
        <v>22</v>
      </c>
      <c r="N70" s="51">
        <v>23</v>
      </c>
      <c r="O70" s="51">
        <v>30</v>
      </c>
      <c r="P70" s="51">
        <v>25</v>
      </c>
      <c r="Q70" s="51">
        <v>27</v>
      </c>
      <c r="R70" s="51">
        <v>11</v>
      </c>
      <c r="S70" s="51">
        <v>16</v>
      </c>
      <c r="T70" s="51">
        <v>21</v>
      </c>
      <c r="U70" s="51">
        <v>23</v>
      </c>
      <c r="V70" s="51">
        <v>26</v>
      </c>
      <c r="W70" s="51">
        <v>18</v>
      </c>
      <c r="X70" s="51">
        <v>22</v>
      </c>
      <c r="Y70" s="51">
        <v>27</v>
      </c>
      <c r="Z70" s="51">
        <v>24</v>
      </c>
    </row>
    <row r="71" spans="1:26" ht="14.25" customHeight="1">
      <c r="A71" s="82" t="s">
        <v>34</v>
      </c>
      <c r="B71" s="105" t="s">
        <v>5</v>
      </c>
      <c r="C71" s="74">
        <v>25</v>
      </c>
      <c r="D71" s="23">
        <v>23</v>
      </c>
      <c r="E71" s="88">
        <v>17</v>
      </c>
      <c r="F71" s="42">
        <v>17</v>
      </c>
      <c r="G71" s="42">
        <v>15</v>
      </c>
      <c r="H71" s="42">
        <v>14</v>
      </c>
      <c r="I71" s="42">
        <v>9</v>
      </c>
      <c r="J71" s="42">
        <v>23</v>
      </c>
      <c r="K71" s="42">
        <v>21</v>
      </c>
      <c r="L71" s="42">
        <v>18</v>
      </c>
      <c r="M71" s="42">
        <v>18</v>
      </c>
      <c r="N71" s="42">
        <v>17</v>
      </c>
      <c r="O71" s="42">
        <v>21</v>
      </c>
      <c r="P71" s="42">
        <v>18</v>
      </c>
      <c r="Q71" s="42">
        <v>17</v>
      </c>
      <c r="R71" s="42">
        <v>13</v>
      </c>
      <c r="S71" s="42">
        <v>15</v>
      </c>
      <c r="T71" s="42">
        <v>10</v>
      </c>
      <c r="U71" s="42">
        <v>18</v>
      </c>
      <c r="V71" s="42">
        <v>10</v>
      </c>
      <c r="W71" s="42">
        <v>14</v>
      </c>
      <c r="X71" s="42">
        <v>14</v>
      </c>
      <c r="Y71" s="42">
        <v>14</v>
      </c>
      <c r="Z71" s="42">
        <v>15</v>
      </c>
    </row>
    <row r="72" spans="1:26" ht="16.5" customHeight="1">
      <c r="A72" s="82" t="s">
        <v>34</v>
      </c>
      <c r="B72" s="105" t="s">
        <v>30</v>
      </c>
      <c r="C72" s="74">
        <v>24</v>
      </c>
      <c r="D72" s="23">
        <v>24</v>
      </c>
      <c r="E72" s="88">
        <v>18</v>
      </c>
      <c r="F72" s="42">
        <v>15</v>
      </c>
      <c r="G72" s="42">
        <v>13</v>
      </c>
      <c r="H72" s="42">
        <v>14</v>
      </c>
      <c r="I72" s="42">
        <v>14</v>
      </c>
      <c r="J72" s="42">
        <v>22</v>
      </c>
      <c r="K72" s="42">
        <v>22</v>
      </c>
      <c r="L72" s="42">
        <v>19</v>
      </c>
      <c r="M72" s="42">
        <v>21</v>
      </c>
      <c r="N72" s="42">
        <v>16</v>
      </c>
      <c r="O72" s="42">
        <v>16</v>
      </c>
      <c r="P72" s="42">
        <v>19</v>
      </c>
      <c r="Q72" s="42">
        <v>18</v>
      </c>
      <c r="R72" s="42">
        <v>12</v>
      </c>
      <c r="S72" s="42">
        <v>12</v>
      </c>
      <c r="T72" s="42">
        <v>12</v>
      </c>
      <c r="U72" s="42">
        <v>15</v>
      </c>
      <c r="V72" s="42">
        <v>14</v>
      </c>
      <c r="W72" s="42">
        <v>7</v>
      </c>
      <c r="X72" s="42">
        <v>12</v>
      </c>
      <c r="Y72" s="42">
        <v>15</v>
      </c>
      <c r="Z72" s="42">
        <v>13</v>
      </c>
    </row>
    <row r="73" spans="1:26" ht="15.75" customHeight="1">
      <c r="A73" s="82" t="s">
        <v>34</v>
      </c>
      <c r="B73" s="105" t="s">
        <v>35</v>
      </c>
      <c r="C73" s="74">
        <v>25</v>
      </c>
      <c r="D73" s="23">
        <v>20</v>
      </c>
      <c r="E73" s="88">
        <v>14</v>
      </c>
      <c r="F73" s="42">
        <v>14</v>
      </c>
      <c r="G73" s="42">
        <v>13</v>
      </c>
      <c r="H73" s="42">
        <v>15</v>
      </c>
      <c r="I73" s="42">
        <v>11</v>
      </c>
      <c r="J73" s="42">
        <v>18</v>
      </c>
      <c r="K73" s="42">
        <v>19</v>
      </c>
      <c r="L73" s="42">
        <v>18</v>
      </c>
      <c r="M73" s="42">
        <v>16</v>
      </c>
      <c r="N73" s="42">
        <v>15</v>
      </c>
      <c r="O73" s="42">
        <v>12</v>
      </c>
      <c r="P73" s="42">
        <v>13</v>
      </c>
      <c r="Q73" s="42">
        <v>10</v>
      </c>
      <c r="R73" s="42">
        <v>11</v>
      </c>
      <c r="S73" s="42">
        <v>9</v>
      </c>
      <c r="T73" s="42">
        <v>13</v>
      </c>
      <c r="U73" s="42">
        <v>15</v>
      </c>
      <c r="V73" s="42">
        <v>10</v>
      </c>
      <c r="W73" s="42">
        <v>10</v>
      </c>
      <c r="X73" s="42">
        <v>10</v>
      </c>
      <c r="Y73" s="42">
        <v>9</v>
      </c>
      <c r="Z73" s="54">
        <v>10</v>
      </c>
    </row>
    <row r="74" spans="1:26" ht="15.75" customHeight="1">
      <c r="A74" s="82" t="s">
        <v>34</v>
      </c>
      <c r="B74" s="105" t="s">
        <v>36</v>
      </c>
      <c r="C74" s="74">
        <v>25</v>
      </c>
      <c r="D74" s="23">
        <v>19</v>
      </c>
      <c r="E74" s="88">
        <v>16</v>
      </c>
      <c r="F74" s="42">
        <v>15</v>
      </c>
      <c r="G74" s="42">
        <v>9</v>
      </c>
      <c r="H74" s="42">
        <v>14</v>
      </c>
      <c r="I74" s="42">
        <v>12</v>
      </c>
      <c r="J74" s="42">
        <v>17</v>
      </c>
      <c r="K74" s="42">
        <v>15</v>
      </c>
      <c r="L74" s="42">
        <v>15</v>
      </c>
      <c r="M74" s="42">
        <v>14</v>
      </c>
      <c r="N74" s="42">
        <v>17</v>
      </c>
      <c r="O74" s="42">
        <v>12</v>
      </c>
      <c r="P74" s="42">
        <v>14</v>
      </c>
      <c r="Q74" s="42">
        <v>12</v>
      </c>
      <c r="R74" s="42">
        <v>11</v>
      </c>
      <c r="S74" s="42">
        <v>7</v>
      </c>
      <c r="T74" s="42">
        <v>9</v>
      </c>
      <c r="U74" s="42">
        <v>11</v>
      </c>
      <c r="V74" s="42">
        <v>3</v>
      </c>
      <c r="W74" s="42">
        <v>9</v>
      </c>
      <c r="X74" s="42">
        <v>10</v>
      </c>
      <c r="Y74" s="42">
        <v>10</v>
      </c>
      <c r="Z74" s="42">
        <v>9</v>
      </c>
    </row>
    <row r="75" spans="1:26" ht="15.75" customHeight="1">
      <c r="A75" s="78" t="s">
        <v>97</v>
      </c>
      <c r="B75" s="106"/>
      <c r="C75" s="93">
        <f aca="true" t="shared" si="13" ref="C75:Z75">SUM(C71:C74)</f>
        <v>99</v>
      </c>
      <c r="D75" s="94">
        <f t="shared" si="13"/>
        <v>86</v>
      </c>
      <c r="E75" s="95">
        <f t="shared" si="13"/>
        <v>65</v>
      </c>
      <c r="F75" s="44">
        <f t="shared" si="13"/>
        <v>61</v>
      </c>
      <c r="G75" s="44">
        <f t="shared" si="13"/>
        <v>50</v>
      </c>
      <c r="H75" s="44">
        <f t="shared" si="13"/>
        <v>57</v>
      </c>
      <c r="I75" s="44">
        <f t="shared" si="13"/>
        <v>46</v>
      </c>
      <c r="J75" s="44">
        <f t="shared" si="13"/>
        <v>80</v>
      </c>
      <c r="K75" s="44">
        <f t="shared" si="13"/>
        <v>77</v>
      </c>
      <c r="L75" s="44">
        <f t="shared" si="13"/>
        <v>70</v>
      </c>
      <c r="M75" s="44">
        <f t="shared" si="13"/>
        <v>69</v>
      </c>
      <c r="N75" s="44">
        <f t="shared" si="13"/>
        <v>65</v>
      </c>
      <c r="O75" s="44">
        <f t="shared" si="13"/>
        <v>61</v>
      </c>
      <c r="P75" s="44">
        <f t="shared" si="13"/>
        <v>64</v>
      </c>
      <c r="Q75" s="44">
        <f t="shared" si="13"/>
        <v>57</v>
      </c>
      <c r="R75" s="44">
        <f t="shared" si="13"/>
        <v>47</v>
      </c>
      <c r="S75" s="44">
        <f t="shared" si="13"/>
        <v>43</v>
      </c>
      <c r="T75" s="44">
        <f t="shared" si="13"/>
        <v>44</v>
      </c>
      <c r="U75" s="44">
        <f t="shared" si="13"/>
        <v>59</v>
      </c>
      <c r="V75" s="44">
        <f t="shared" si="13"/>
        <v>37</v>
      </c>
      <c r="W75" s="44">
        <f t="shared" si="13"/>
        <v>40</v>
      </c>
      <c r="X75" s="44">
        <f t="shared" si="13"/>
        <v>46</v>
      </c>
      <c r="Y75" s="44">
        <f t="shared" si="13"/>
        <v>48</v>
      </c>
      <c r="Z75" s="44">
        <f t="shared" si="13"/>
        <v>47</v>
      </c>
    </row>
    <row r="76" spans="1:26" ht="15.75" customHeight="1">
      <c r="A76" s="82" t="s">
        <v>43</v>
      </c>
      <c r="B76" s="75" t="s">
        <v>5</v>
      </c>
      <c r="C76" s="73">
        <v>19</v>
      </c>
      <c r="D76" s="24">
        <v>19</v>
      </c>
      <c r="E76" s="91">
        <v>16</v>
      </c>
      <c r="F76" s="53">
        <v>17</v>
      </c>
      <c r="G76" s="53">
        <v>18</v>
      </c>
      <c r="H76" s="53">
        <v>14</v>
      </c>
      <c r="I76" s="53">
        <v>10</v>
      </c>
      <c r="J76" s="53">
        <v>19</v>
      </c>
      <c r="K76" s="53">
        <v>18</v>
      </c>
      <c r="L76" s="53">
        <v>17</v>
      </c>
      <c r="M76" s="53">
        <v>18</v>
      </c>
      <c r="N76" s="53">
        <v>17</v>
      </c>
      <c r="O76" s="53">
        <v>7</v>
      </c>
      <c r="P76" s="53">
        <v>19</v>
      </c>
      <c r="Q76" s="53">
        <v>13</v>
      </c>
      <c r="R76" s="53">
        <v>5</v>
      </c>
      <c r="S76" s="53">
        <v>1</v>
      </c>
      <c r="T76" s="53">
        <v>8</v>
      </c>
      <c r="U76" s="53">
        <v>16</v>
      </c>
      <c r="V76" s="53">
        <v>10</v>
      </c>
      <c r="W76" s="53">
        <v>9</v>
      </c>
      <c r="X76" s="53">
        <v>14</v>
      </c>
      <c r="Y76" s="53">
        <v>15</v>
      </c>
      <c r="Z76" s="53">
        <v>11</v>
      </c>
    </row>
    <row r="77" spans="1:26" ht="14.25" customHeight="1">
      <c r="A77" s="82" t="s">
        <v>43</v>
      </c>
      <c r="B77" s="75" t="s">
        <v>30</v>
      </c>
      <c r="C77" s="73">
        <v>16</v>
      </c>
      <c r="D77" s="24">
        <v>14</v>
      </c>
      <c r="E77" s="91">
        <v>10</v>
      </c>
      <c r="F77" s="53">
        <v>7</v>
      </c>
      <c r="G77" s="53">
        <v>12</v>
      </c>
      <c r="H77" s="53">
        <v>6</v>
      </c>
      <c r="I77" s="53">
        <v>5</v>
      </c>
      <c r="J77" s="53">
        <v>13</v>
      </c>
      <c r="K77" s="53">
        <v>11</v>
      </c>
      <c r="L77" s="53">
        <v>8</v>
      </c>
      <c r="M77" s="53">
        <v>11</v>
      </c>
      <c r="N77" s="53">
        <v>9</v>
      </c>
      <c r="O77" s="53">
        <v>10</v>
      </c>
      <c r="P77" s="53">
        <v>14</v>
      </c>
      <c r="Q77" s="53">
        <v>10</v>
      </c>
      <c r="R77" s="53">
        <v>6</v>
      </c>
      <c r="S77" s="53">
        <v>9</v>
      </c>
      <c r="T77" s="53">
        <v>9</v>
      </c>
      <c r="U77" s="53">
        <v>9</v>
      </c>
      <c r="V77" s="53">
        <v>5</v>
      </c>
      <c r="W77" s="53">
        <v>7</v>
      </c>
      <c r="X77" s="53">
        <v>9</v>
      </c>
      <c r="Y77" s="53">
        <v>7</v>
      </c>
      <c r="Z77" s="53">
        <v>8</v>
      </c>
    </row>
    <row r="78" spans="1:26" ht="13.5" customHeight="1">
      <c r="A78" s="82" t="s">
        <v>43</v>
      </c>
      <c r="B78" s="75" t="s">
        <v>35</v>
      </c>
      <c r="C78" s="73">
        <v>25</v>
      </c>
      <c r="D78" s="24">
        <v>17</v>
      </c>
      <c r="E78" s="91">
        <v>11</v>
      </c>
      <c r="F78" s="53">
        <v>10</v>
      </c>
      <c r="G78" s="53">
        <v>8</v>
      </c>
      <c r="H78" s="53">
        <v>8</v>
      </c>
      <c r="I78" s="53">
        <v>10</v>
      </c>
      <c r="J78" s="53">
        <v>12</v>
      </c>
      <c r="K78" s="53">
        <v>16</v>
      </c>
      <c r="L78" s="53">
        <v>10</v>
      </c>
      <c r="M78" s="53">
        <v>15</v>
      </c>
      <c r="N78" s="53">
        <v>14</v>
      </c>
      <c r="O78" s="53">
        <v>13</v>
      </c>
      <c r="P78" s="53">
        <v>12</v>
      </c>
      <c r="Q78" s="53">
        <v>13</v>
      </c>
      <c r="R78" s="53">
        <v>12</v>
      </c>
      <c r="S78" s="53">
        <v>10</v>
      </c>
      <c r="T78" s="53">
        <v>14</v>
      </c>
      <c r="U78" s="53">
        <v>10</v>
      </c>
      <c r="V78" s="53">
        <v>9</v>
      </c>
      <c r="W78" s="53">
        <v>7</v>
      </c>
      <c r="X78" s="53">
        <v>0</v>
      </c>
      <c r="Y78" s="53">
        <v>0</v>
      </c>
      <c r="Z78" s="53">
        <v>3</v>
      </c>
    </row>
    <row r="79" spans="1:26" ht="15.75" customHeight="1">
      <c r="A79" s="78" t="s">
        <v>96</v>
      </c>
      <c r="B79" s="107"/>
      <c r="C79" s="102">
        <f aca="true" t="shared" si="14" ref="C79:M79">SUM(C76:C78)</f>
        <v>60</v>
      </c>
      <c r="D79" s="103">
        <f t="shared" si="14"/>
        <v>50</v>
      </c>
      <c r="E79" s="104">
        <f t="shared" si="14"/>
        <v>37</v>
      </c>
      <c r="F79" s="45">
        <f t="shared" si="14"/>
        <v>34</v>
      </c>
      <c r="G79" s="45">
        <f t="shared" si="14"/>
        <v>38</v>
      </c>
      <c r="H79" s="45">
        <f t="shared" si="14"/>
        <v>28</v>
      </c>
      <c r="I79" s="45">
        <f t="shared" si="14"/>
        <v>25</v>
      </c>
      <c r="J79" s="45">
        <f t="shared" si="14"/>
        <v>44</v>
      </c>
      <c r="K79" s="45">
        <f t="shared" si="14"/>
        <v>45</v>
      </c>
      <c r="L79" s="45">
        <f t="shared" si="14"/>
        <v>35</v>
      </c>
      <c r="M79" s="45">
        <f t="shared" si="14"/>
        <v>44</v>
      </c>
      <c r="N79" s="45">
        <f>SUM(N76:N78)</f>
        <v>40</v>
      </c>
      <c r="O79" s="45">
        <f aca="true" t="shared" si="15" ref="O79:Z79">SUM(O76:O78)</f>
        <v>30</v>
      </c>
      <c r="P79" s="45">
        <f t="shared" si="15"/>
        <v>45</v>
      </c>
      <c r="Q79" s="45">
        <f t="shared" si="15"/>
        <v>36</v>
      </c>
      <c r="R79" s="45">
        <f t="shared" si="15"/>
        <v>23</v>
      </c>
      <c r="S79" s="45">
        <f t="shared" si="15"/>
        <v>20</v>
      </c>
      <c r="T79" s="45">
        <f t="shared" si="15"/>
        <v>31</v>
      </c>
      <c r="U79" s="45">
        <f t="shared" si="15"/>
        <v>35</v>
      </c>
      <c r="V79" s="45">
        <f t="shared" si="15"/>
        <v>24</v>
      </c>
      <c r="W79" s="45">
        <f t="shared" si="15"/>
        <v>23</v>
      </c>
      <c r="X79" s="45">
        <f t="shared" si="15"/>
        <v>23</v>
      </c>
      <c r="Y79" s="45">
        <f t="shared" si="15"/>
        <v>22</v>
      </c>
      <c r="Z79" s="45">
        <f t="shared" si="15"/>
        <v>22</v>
      </c>
    </row>
    <row r="80" spans="1:26" ht="16.5" customHeight="1">
      <c r="A80" s="84" t="s">
        <v>64</v>
      </c>
      <c r="B80" s="75" t="s">
        <v>5</v>
      </c>
      <c r="C80" s="73">
        <v>16</v>
      </c>
      <c r="D80" s="24">
        <v>13</v>
      </c>
      <c r="E80" s="91">
        <v>9</v>
      </c>
      <c r="F80" s="53">
        <v>6</v>
      </c>
      <c r="G80" s="53">
        <v>2</v>
      </c>
      <c r="H80" s="53">
        <v>12</v>
      </c>
      <c r="I80" s="53">
        <v>7</v>
      </c>
      <c r="J80" s="53">
        <v>11</v>
      </c>
      <c r="K80" s="53">
        <v>11</v>
      </c>
      <c r="L80" s="53">
        <v>10</v>
      </c>
      <c r="M80" s="53">
        <v>11</v>
      </c>
      <c r="N80" s="53">
        <v>8</v>
      </c>
      <c r="O80" s="53">
        <v>5</v>
      </c>
      <c r="P80" s="53">
        <v>6</v>
      </c>
      <c r="Q80" s="53">
        <v>6</v>
      </c>
      <c r="R80" s="53">
        <v>5</v>
      </c>
      <c r="S80" s="53">
        <v>6</v>
      </c>
      <c r="T80" s="53">
        <v>9</v>
      </c>
      <c r="U80" s="53">
        <v>9</v>
      </c>
      <c r="V80" s="53">
        <v>5</v>
      </c>
      <c r="W80" s="53">
        <v>3</v>
      </c>
      <c r="X80" s="53">
        <v>6</v>
      </c>
      <c r="Y80" s="53">
        <v>5</v>
      </c>
      <c r="Z80" s="53">
        <v>9</v>
      </c>
    </row>
    <row r="81" spans="1:26" ht="16.5" customHeight="1">
      <c r="A81" s="84" t="s">
        <v>64</v>
      </c>
      <c r="B81" s="75" t="s">
        <v>48</v>
      </c>
      <c r="C81" s="73">
        <v>21</v>
      </c>
      <c r="D81" s="24">
        <v>20</v>
      </c>
      <c r="E81" s="91">
        <v>18</v>
      </c>
      <c r="F81" s="53">
        <v>16</v>
      </c>
      <c r="G81" s="53">
        <v>14</v>
      </c>
      <c r="H81" s="53">
        <v>18</v>
      </c>
      <c r="I81" s="53">
        <v>17</v>
      </c>
      <c r="J81" s="53">
        <v>18</v>
      </c>
      <c r="K81" s="53">
        <v>20</v>
      </c>
      <c r="L81" s="53">
        <v>17</v>
      </c>
      <c r="M81" s="53">
        <v>19</v>
      </c>
      <c r="N81" s="53">
        <v>16</v>
      </c>
      <c r="O81" s="53">
        <v>18</v>
      </c>
      <c r="P81" s="53">
        <v>18</v>
      </c>
      <c r="Q81" s="53">
        <v>18</v>
      </c>
      <c r="R81" s="53">
        <v>15</v>
      </c>
      <c r="S81" s="53">
        <v>15</v>
      </c>
      <c r="T81" s="53">
        <v>17</v>
      </c>
      <c r="U81" s="53">
        <v>17</v>
      </c>
      <c r="V81" s="53">
        <v>17</v>
      </c>
      <c r="W81" s="53">
        <v>18</v>
      </c>
      <c r="X81" s="53">
        <v>16</v>
      </c>
      <c r="Y81" s="53">
        <v>15</v>
      </c>
      <c r="Z81" s="53">
        <v>18</v>
      </c>
    </row>
    <row r="82" spans="1:26" ht="18.75" customHeight="1">
      <c r="A82" s="80" t="s">
        <v>87</v>
      </c>
      <c r="B82" s="107"/>
      <c r="C82" s="102">
        <v>37</v>
      </c>
      <c r="D82" s="103">
        <v>33</v>
      </c>
      <c r="E82" s="104">
        <v>27</v>
      </c>
      <c r="F82" s="45">
        <v>22</v>
      </c>
      <c r="G82" s="45">
        <v>16</v>
      </c>
      <c r="H82" s="45">
        <v>30</v>
      </c>
      <c r="I82" s="45">
        <v>24</v>
      </c>
      <c r="J82" s="45">
        <v>29</v>
      </c>
      <c r="K82" s="45">
        <v>31</v>
      </c>
      <c r="L82" s="45">
        <v>27</v>
      </c>
      <c r="M82" s="45">
        <v>30</v>
      </c>
      <c r="N82" s="45">
        <v>24</v>
      </c>
      <c r="O82" s="45">
        <v>23</v>
      </c>
      <c r="P82" s="45">
        <v>24</v>
      </c>
      <c r="Q82" s="45">
        <v>24</v>
      </c>
      <c r="R82" s="45">
        <v>20</v>
      </c>
      <c r="S82" s="45">
        <v>21</v>
      </c>
      <c r="T82" s="45">
        <v>26</v>
      </c>
      <c r="U82" s="45">
        <v>26</v>
      </c>
      <c r="V82" s="45">
        <v>22</v>
      </c>
      <c r="W82" s="45">
        <v>21</v>
      </c>
      <c r="X82" s="45">
        <v>22</v>
      </c>
      <c r="Y82" s="45">
        <v>20</v>
      </c>
      <c r="Z82" s="45">
        <v>27</v>
      </c>
    </row>
    <row r="83" spans="1:26" ht="17.25" customHeight="1">
      <c r="A83" s="82" t="s">
        <v>47</v>
      </c>
      <c r="B83" s="105" t="s">
        <v>5</v>
      </c>
      <c r="C83" s="74">
        <v>26</v>
      </c>
      <c r="D83" s="23">
        <v>26</v>
      </c>
      <c r="E83" s="88">
        <v>26</v>
      </c>
      <c r="F83" s="42">
        <v>24</v>
      </c>
      <c r="G83" s="42">
        <v>21</v>
      </c>
      <c r="H83" s="42">
        <v>26</v>
      </c>
      <c r="I83" s="42">
        <v>22</v>
      </c>
      <c r="J83" s="42">
        <v>24</v>
      </c>
      <c r="K83" s="42">
        <v>26</v>
      </c>
      <c r="L83" s="42">
        <v>24</v>
      </c>
      <c r="M83" s="42">
        <v>24</v>
      </c>
      <c r="N83" s="42">
        <v>25</v>
      </c>
      <c r="O83" s="42">
        <v>25</v>
      </c>
      <c r="P83" s="42">
        <v>19</v>
      </c>
      <c r="Q83" s="42">
        <v>26</v>
      </c>
      <c r="R83" s="42">
        <v>16</v>
      </c>
      <c r="S83" s="42">
        <v>18</v>
      </c>
      <c r="T83" s="42">
        <v>25</v>
      </c>
      <c r="U83" s="42">
        <v>23</v>
      </c>
      <c r="V83" s="42">
        <v>19</v>
      </c>
      <c r="W83" s="42">
        <v>19</v>
      </c>
      <c r="X83" s="42">
        <v>14</v>
      </c>
      <c r="Y83" s="42">
        <v>17</v>
      </c>
      <c r="Z83" s="42">
        <v>17</v>
      </c>
    </row>
    <row r="84" spans="1:26" ht="14.25" customHeight="1">
      <c r="A84" s="82" t="s">
        <v>47</v>
      </c>
      <c r="B84" s="105" t="s">
        <v>48</v>
      </c>
      <c r="C84" s="74">
        <v>23</v>
      </c>
      <c r="D84" s="23">
        <v>22</v>
      </c>
      <c r="E84" s="88">
        <v>22</v>
      </c>
      <c r="F84" s="42">
        <v>20</v>
      </c>
      <c r="G84" s="42">
        <v>20</v>
      </c>
      <c r="H84" s="42">
        <v>15</v>
      </c>
      <c r="I84" s="42">
        <v>18</v>
      </c>
      <c r="J84" s="42">
        <v>21</v>
      </c>
      <c r="K84" s="42">
        <v>22</v>
      </c>
      <c r="L84" s="42">
        <v>18</v>
      </c>
      <c r="M84" s="42">
        <v>20</v>
      </c>
      <c r="N84" s="42">
        <v>18</v>
      </c>
      <c r="O84" s="42">
        <v>22</v>
      </c>
      <c r="P84" s="42">
        <v>21</v>
      </c>
      <c r="Q84" s="42">
        <v>19</v>
      </c>
      <c r="R84" s="42">
        <v>13</v>
      </c>
      <c r="S84" s="42">
        <v>14</v>
      </c>
      <c r="T84" s="42">
        <v>16</v>
      </c>
      <c r="U84" s="42">
        <v>19</v>
      </c>
      <c r="V84" s="42">
        <v>12</v>
      </c>
      <c r="W84" s="42">
        <v>14</v>
      </c>
      <c r="X84" s="42">
        <v>16</v>
      </c>
      <c r="Y84" s="42">
        <v>17</v>
      </c>
      <c r="Z84" s="42">
        <v>17</v>
      </c>
    </row>
    <row r="85" spans="1:26" ht="15" customHeight="1">
      <c r="A85" s="78" t="s">
        <v>86</v>
      </c>
      <c r="B85" s="106"/>
      <c r="C85" s="93">
        <v>49</v>
      </c>
      <c r="D85" s="94">
        <v>48</v>
      </c>
      <c r="E85" s="95">
        <v>48</v>
      </c>
      <c r="F85" s="44">
        <v>44</v>
      </c>
      <c r="G85" s="44">
        <v>41</v>
      </c>
      <c r="H85" s="44">
        <v>41</v>
      </c>
      <c r="I85" s="44">
        <v>40</v>
      </c>
      <c r="J85" s="44">
        <v>45</v>
      </c>
      <c r="K85" s="44">
        <v>48</v>
      </c>
      <c r="L85" s="44">
        <v>42</v>
      </c>
      <c r="M85" s="44">
        <v>44</v>
      </c>
      <c r="N85" s="44">
        <v>43</v>
      </c>
      <c r="O85" s="44">
        <v>47</v>
      </c>
      <c r="P85" s="44">
        <v>40</v>
      </c>
      <c r="Q85" s="44">
        <v>45</v>
      </c>
      <c r="R85" s="44">
        <v>29</v>
      </c>
      <c r="S85" s="44">
        <v>32</v>
      </c>
      <c r="T85" s="44">
        <v>41</v>
      </c>
      <c r="U85" s="44">
        <v>42</v>
      </c>
      <c r="V85" s="44">
        <v>31</v>
      </c>
      <c r="W85" s="44">
        <v>33</v>
      </c>
      <c r="X85" s="44">
        <v>30</v>
      </c>
      <c r="Y85" s="44">
        <v>34</v>
      </c>
      <c r="Z85" s="44">
        <v>34</v>
      </c>
    </row>
    <row r="86" spans="1:26" ht="15.75" customHeight="1">
      <c r="A86" s="82" t="s">
        <v>63</v>
      </c>
      <c r="B86" s="105" t="s">
        <v>5</v>
      </c>
      <c r="C86" s="74">
        <v>26</v>
      </c>
      <c r="D86" s="23">
        <v>24</v>
      </c>
      <c r="E86" s="88">
        <v>24</v>
      </c>
      <c r="F86" s="42">
        <v>22</v>
      </c>
      <c r="G86" s="42">
        <v>20</v>
      </c>
      <c r="H86" s="42">
        <v>18</v>
      </c>
      <c r="I86" s="42">
        <v>18</v>
      </c>
      <c r="J86" s="42">
        <v>24</v>
      </c>
      <c r="K86" s="42">
        <v>22</v>
      </c>
      <c r="L86" s="42">
        <v>22</v>
      </c>
      <c r="M86" s="42">
        <v>19</v>
      </c>
      <c r="N86" s="42">
        <v>21</v>
      </c>
      <c r="O86" s="42">
        <v>22</v>
      </c>
      <c r="P86" s="42">
        <v>23</v>
      </c>
      <c r="Q86" s="42">
        <v>22</v>
      </c>
      <c r="R86" s="42">
        <v>20</v>
      </c>
      <c r="S86" s="42">
        <v>19</v>
      </c>
      <c r="T86" s="42">
        <v>19</v>
      </c>
      <c r="U86" s="42">
        <v>21</v>
      </c>
      <c r="V86" s="42">
        <v>18</v>
      </c>
      <c r="W86" s="42">
        <v>20</v>
      </c>
      <c r="X86" s="42">
        <v>23</v>
      </c>
      <c r="Y86" s="42">
        <v>21</v>
      </c>
      <c r="Z86" s="42">
        <v>21</v>
      </c>
    </row>
    <row r="87" spans="1:26" ht="17.25" customHeight="1">
      <c r="A87" s="82" t="s">
        <v>63</v>
      </c>
      <c r="B87" s="105" t="s">
        <v>48</v>
      </c>
      <c r="C87" s="74">
        <v>26</v>
      </c>
      <c r="D87" s="23">
        <v>19</v>
      </c>
      <c r="E87" s="88">
        <v>19</v>
      </c>
      <c r="F87" s="42">
        <v>16</v>
      </c>
      <c r="G87" s="42">
        <v>16</v>
      </c>
      <c r="H87" s="42">
        <v>15</v>
      </c>
      <c r="I87" s="42">
        <v>17</v>
      </c>
      <c r="J87" s="42">
        <v>18</v>
      </c>
      <c r="K87" s="42">
        <v>18</v>
      </c>
      <c r="L87" s="42">
        <v>17</v>
      </c>
      <c r="M87" s="42">
        <v>19</v>
      </c>
      <c r="N87" s="42">
        <v>18</v>
      </c>
      <c r="O87" s="42">
        <v>17</v>
      </c>
      <c r="P87" s="42">
        <v>18</v>
      </c>
      <c r="Q87" s="42">
        <v>18</v>
      </c>
      <c r="R87" s="42">
        <v>16</v>
      </c>
      <c r="S87" s="42">
        <v>17</v>
      </c>
      <c r="T87" s="42">
        <v>16</v>
      </c>
      <c r="U87" s="42">
        <v>19</v>
      </c>
      <c r="V87" s="42">
        <v>16</v>
      </c>
      <c r="W87" s="42">
        <v>16</v>
      </c>
      <c r="X87" s="42">
        <v>17</v>
      </c>
      <c r="Y87" s="42">
        <v>16</v>
      </c>
      <c r="Z87" s="42">
        <v>18</v>
      </c>
    </row>
    <row r="88" spans="1:26" ht="13.5" customHeight="1">
      <c r="A88" s="78" t="s">
        <v>85</v>
      </c>
      <c r="B88" s="106"/>
      <c r="C88" s="93">
        <f>SUM(C86:C87)</f>
        <v>52</v>
      </c>
      <c r="D88" s="94">
        <f aca="true" t="shared" si="16" ref="D88:Z88">SUM(D86:D87)</f>
        <v>43</v>
      </c>
      <c r="E88" s="95">
        <f t="shared" si="16"/>
        <v>43</v>
      </c>
      <c r="F88" s="44">
        <f t="shared" si="16"/>
        <v>38</v>
      </c>
      <c r="G88" s="44">
        <f t="shared" si="16"/>
        <v>36</v>
      </c>
      <c r="H88" s="44">
        <f t="shared" si="16"/>
        <v>33</v>
      </c>
      <c r="I88" s="44">
        <f t="shared" si="16"/>
        <v>35</v>
      </c>
      <c r="J88" s="44">
        <f t="shared" si="16"/>
        <v>42</v>
      </c>
      <c r="K88" s="44">
        <f t="shared" si="16"/>
        <v>40</v>
      </c>
      <c r="L88" s="44">
        <f t="shared" si="16"/>
        <v>39</v>
      </c>
      <c r="M88" s="44">
        <f t="shared" si="16"/>
        <v>38</v>
      </c>
      <c r="N88" s="44">
        <f t="shared" si="16"/>
        <v>39</v>
      </c>
      <c r="O88" s="44">
        <f t="shared" si="16"/>
        <v>39</v>
      </c>
      <c r="P88" s="44">
        <f t="shared" si="16"/>
        <v>41</v>
      </c>
      <c r="Q88" s="44">
        <f t="shared" si="16"/>
        <v>40</v>
      </c>
      <c r="R88" s="44">
        <f t="shared" si="16"/>
        <v>36</v>
      </c>
      <c r="S88" s="44">
        <f t="shared" si="16"/>
        <v>36</v>
      </c>
      <c r="T88" s="44">
        <f t="shared" si="16"/>
        <v>35</v>
      </c>
      <c r="U88" s="44">
        <f t="shared" si="16"/>
        <v>40</v>
      </c>
      <c r="V88" s="44">
        <f t="shared" si="16"/>
        <v>34</v>
      </c>
      <c r="W88" s="44">
        <f t="shared" si="16"/>
        <v>36</v>
      </c>
      <c r="X88" s="44">
        <f t="shared" si="16"/>
        <v>40</v>
      </c>
      <c r="Y88" s="44">
        <f t="shared" si="16"/>
        <v>37</v>
      </c>
      <c r="Z88" s="44">
        <f t="shared" si="16"/>
        <v>39</v>
      </c>
    </row>
    <row r="89" spans="1:26" s="9" customFormat="1" ht="13.5" customHeight="1">
      <c r="A89" s="82" t="s">
        <v>42</v>
      </c>
      <c r="B89" s="109" t="s">
        <v>5</v>
      </c>
      <c r="C89" s="74">
        <v>27</v>
      </c>
      <c r="D89" s="23">
        <v>25</v>
      </c>
      <c r="E89" s="88">
        <v>21</v>
      </c>
      <c r="F89" s="48">
        <v>22</v>
      </c>
      <c r="G89" s="48">
        <v>15</v>
      </c>
      <c r="H89" s="48">
        <v>15</v>
      </c>
      <c r="I89" s="48">
        <v>12</v>
      </c>
      <c r="J89" s="48">
        <v>24</v>
      </c>
      <c r="K89" s="48">
        <v>24</v>
      </c>
      <c r="L89" s="48">
        <v>20</v>
      </c>
      <c r="M89" s="48">
        <v>21</v>
      </c>
      <c r="N89" s="48">
        <v>24</v>
      </c>
      <c r="O89" s="48">
        <v>14</v>
      </c>
      <c r="P89" s="48">
        <v>22</v>
      </c>
      <c r="Q89" s="48">
        <v>18</v>
      </c>
      <c r="R89" s="48">
        <v>12</v>
      </c>
      <c r="S89" s="48">
        <v>13</v>
      </c>
      <c r="T89" s="48">
        <v>17</v>
      </c>
      <c r="U89" s="48">
        <v>15</v>
      </c>
      <c r="V89" s="48">
        <v>16</v>
      </c>
      <c r="W89" s="48">
        <v>15</v>
      </c>
      <c r="X89" s="48">
        <v>9</v>
      </c>
      <c r="Y89" s="48">
        <v>15</v>
      </c>
      <c r="Z89" s="48">
        <v>10</v>
      </c>
    </row>
    <row r="90" spans="1:26" s="9" customFormat="1" ht="15.75" customHeight="1">
      <c r="A90" s="82" t="s">
        <v>42</v>
      </c>
      <c r="B90" s="109" t="s">
        <v>30</v>
      </c>
      <c r="C90" s="74">
        <v>25</v>
      </c>
      <c r="D90" s="23">
        <v>20</v>
      </c>
      <c r="E90" s="88">
        <v>18</v>
      </c>
      <c r="F90" s="48">
        <v>14</v>
      </c>
      <c r="G90" s="48">
        <v>16</v>
      </c>
      <c r="H90" s="48">
        <v>16</v>
      </c>
      <c r="I90" s="48">
        <v>4</v>
      </c>
      <c r="J90" s="48">
        <v>20</v>
      </c>
      <c r="K90" s="48">
        <v>18</v>
      </c>
      <c r="L90" s="48">
        <v>16</v>
      </c>
      <c r="M90" s="48">
        <v>18</v>
      </c>
      <c r="N90" s="48">
        <v>20</v>
      </c>
      <c r="O90" s="48">
        <v>13</v>
      </c>
      <c r="P90" s="48">
        <v>18</v>
      </c>
      <c r="Q90" s="48">
        <v>17</v>
      </c>
      <c r="R90" s="48">
        <v>4</v>
      </c>
      <c r="S90" s="48">
        <v>13</v>
      </c>
      <c r="T90" s="48">
        <v>14</v>
      </c>
      <c r="U90" s="48">
        <v>13</v>
      </c>
      <c r="V90" s="48">
        <v>16</v>
      </c>
      <c r="W90" s="48">
        <v>11</v>
      </c>
      <c r="X90" s="48">
        <v>10</v>
      </c>
      <c r="Y90" s="48">
        <v>11</v>
      </c>
      <c r="Z90" s="48">
        <v>9</v>
      </c>
    </row>
    <row r="91" spans="1:26" s="9" customFormat="1" ht="15" customHeight="1">
      <c r="A91" s="78" t="s">
        <v>84</v>
      </c>
      <c r="B91" s="110"/>
      <c r="C91" s="93">
        <f aca="true" t="shared" si="17" ref="C91:Z91">SUM(C89:C90)</f>
        <v>52</v>
      </c>
      <c r="D91" s="94">
        <f t="shared" si="17"/>
        <v>45</v>
      </c>
      <c r="E91" s="95">
        <f t="shared" si="17"/>
        <v>39</v>
      </c>
      <c r="F91" s="51">
        <f t="shared" si="17"/>
        <v>36</v>
      </c>
      <c r="G91" s="51">
        <f t="shared" si="17"/>
        <v>31</v>
      </c>
      <c r="H91" s="51">
        <f t="shared" si="17"/>
        <v>31</v>
      </c>
      <c r="I91" s="51">
        <f t="shared" si="17"/>
        <v>16</v>
      </c>
      <c r="J91" s="51">
        <f t="shared" si="17"/>
        <v>44</v>
      </c>
      <c r="K91" s="51">
        <f t="shared" si="17"/>
        <v>42</v>
      </c>
      <c r="L91" s="51">
        <f t="shared" si="17"/>
        <v>36</v>
      </c>
      <c r="M91" s="51">
        <f t="shared" si="17"/>
        <v>39</v>
      </c>
      <c r="N91" s="51">
        <f t="shared" si="17"/>
        <v>44</v>
      </c>
      <c r="O91" s="51">
        <f t="shared" si="17"/>
        <v>27</v>
      </c>
      <c r="P91" s="51">
        <f t="shared" si="17"/>
        <v>40</v>
      </c>
      <c r="Q91" s="51">
        <f t="shared" si="17"/>
        <v>35</v>
      </c>
      <c r="R91" s="51">
        <f t="shared" si="17"/>
        <v>16</v>
      </c>
      <c r="S91" s="51">
        <f t="shared" si="17"/>
        <v>26</v>
      </c>
      <c r="T91" s="51">
        <f t="shared" si="17"/>
        <v>31</v>
      </c>
      <c r="U91" s="51">
        <f t="shared" si="17"/>
        <v>28</v>
      </c>
      <c r="V91" s="51">
        <f t="shared" si="17"/>
        <v>32</v>
      </c>
      <c r="W91" s="51">
        <f t="shared" si="17"/>
        <v>26</v>
      </c>
      <c r="X91" s="51">
        <f t="shared" si="17"/>
        <v>19</v>
      </c>
      <c r="Y91" s="51">
        <f t="shared" si="17"/>
        <v>26</v>
      </c>
      <c r="Z91" s="51">
        <f t="shared" si="17"/>
        <v>19</v>
      </c>
    </row>
    <row r="92" spans="1:26" ht="15" customHeight="1">
      <c r="A92" s="82" t="s">
        <v>39</v>
      </c>
      <c r="B92" s="105" t="s">
        <v>5</v>
      </c>
      <c r="C92" s="74">
        <v>26</v>
      </c>
      <c r="D92" s="23">
        <v>26</v>
      </c>
      <c r="E92" s="88">
        <v>23</v>
      </c>
      <c r="F92" s="42">
        <v>16</v>
      </c>
      <c r="G92" s="42">
        <v>21</v>
      </c>
      <c r="H92" s="42">
        <v>20</v>
      </c>
      <c r="I92" s="42">
        <v>15</v>
      </c>
      <c r="J92" s="42">
        <v>21</v>
      </c>
      <c r="K92" s="42">
        <v>26</v>
      </c>
      <c r="L92" s="42">
        <v>25</v>
      </c>
      <c r="M92" s="42">
        <v>23</v>
      </c>
      <c r="N92" s="42">
        <v>21</v>
      </c>
      <c r="O92" s="42">
        <v>23</v>
      </c>
      <c r="P92" s="42">
        <v>20</v>
      </c>
      <c r="Q92" s="42">
        <v>22</v>
      </c>
      <c r="R92" s="42">
        <v>11</v>
      </c>
      <c r="S92" s="42">
        <v>9</v>
      </c>
      <c r="T92" s="42">
        <v>23</v>
      </c>
      <c r="U92" s="42">
        <v>21</v>
      </c>
      <c r="V92" s="42">
        <v>15</v>
      </c>
      <c r="W92" s="42">
        <v>15</v>
      </c>
      <c r="X92" s="42">
        <v>16</v>
      </c>
      <c r="Y92" s="42">
        <v>21</v>
      </c>
      <c r="Z92" s="42">
        <v>24</v>
      </c>
    </row>
    <row r="93" spans="1:26" ht="17.25" customHeight="1">
      <c r="A93" s="82" t="s">
        <v>39</v>
      </c>
      <c r="B93" s="105" t="s">
        <v>40</v>
      </c>
      <c r="C93" s="74">
        <v>26</v>
      </c>
      <c r="D93" s="23">
        <v>26</v>
      </c>
      <c r="E93" s="88">
        <v>24</v>
      </c>
      <c r="F93" s="42">
        <v>25</v>
      </c>
      <c r="G93" s="42">
        <v>20</v>
      </c>
      <c r="H93" s="42">
        <v>24</v>
      </c>
      <c r="I93" s="42">
        <v>12</v>
      </c>
      <c r="J93" s="42">
        <v>22</v>
      </c>
      <c r="K93" s="42">
        <v>21</v>
      </c>
      <c r="L93" s="42">
        <v>15</v>
      </c>
      <c r="M93" s="42">
        <v>25</v>
      </c>
      <c r="N93" s="42">
        <v>21</v>
      </c>
      <c r="O93" s="42">
        <v>21</v>
      </c>
      <c r="P93" s="42">
        <v>19</v>
      </c>
      <c r="Q93" s="42">
        <v>24</v>
      </c>
      <c r="R93" s="42">
        <v>10</v>
      </c>
      <c r="S93" s="42">
        <v>20</v>
      </c>
      <c r="T93" s="42">
        <v>23</v>
      </c>
      <c r="U93" s="42">
        <v>22</v>
      </c>
      <c r="V93" s="42">
        <v>8</v>
      </c>
      <c r="W93" s="42">
        <v>7</v>
      </c>
      <c r="X93" s="42">
        <v>10</v>
      </c>
      <c r="Y93" s="42">
        <v>22</v>
      </c>
      <c r="Z93" s="42">
        <v>13</v>
      </c>
    </row>
    <row r="94" spans="1:26" ht="15.75" customHeight="1">
      <c r="A94" s="82" t="s">
        <v>39</v>
      </c>
      <c r="B94" s="105" t="s">
        <v>35</v>
      </c>
      <c r="C94" s="74">
        <v>26</v>
      </c>
      <c r="D94" s="23">
        <v>26</v>
      </c>
      <c r="E94" s="88">
        <v>25</v>
      </c>
      <c r="F94" s="42">
        <v>23</v>
      </c>
      <c r="G94" s="42">
        <v>21</v>
      </c>
      <c r="H94" s="42">
        <v>21</v>
      </c>
      <c r="I94" s="42">
        <v>6</v>
      </c>
      <c r="J94" s="42">
        <v>22</v>
      </c>
      <c r="K94" s="42">
        <v>22</v>
      </c>
      <c r="L94" s="42">
        <v>18</v>
      </c>
      <c r="M94" s="42">
        <v>25</v>
      </c>
      <c r="N94" s="42">
        <v>21</v>
      </c>
      <c r="O94" s="42">
        <v>22</v>
      </c>
      <c r="P94" s="42">
        <v>25</v>
      </c>
      <c r="Q94" s="42">
        <v>23</v>
      </c>
      <c r="R94" s="42">
        <v>25</v>
      </c>
      <c r="S94" s="42">
        <v>19</v>
      </c>
      <c r="T94" s="42">
        <v>19</v>
      </c>
      <c r="U94" s="42">
        <v>25</v>
      </c>
      <c r="V94" s="42">
        <v>22</v>
      </c>
      <c r="W94" s="42">
        <v>22</v>
      </c>
      <c r="X94" s="42">
        <v>18</v>
      </c>
      <c r="Y94" s="42">
        <v>22</v>
      </c>
      <c r="Z94" s="42">
        <v>21</v>
      </c>
    </row>
    <row r="95" spans="1:26" ht="17.25" customHeight="1">
      <c r="A95" s="78" t="s">
        <v>83</v>
      </c>
      <c r="B95" s="106"/>
      <c r="C95" s="93">
        <f aca="true" t="shared" si="18" ref="C95:Z95">SUM(C92:C94)</f>
        <v>78</v>
      </c>
      <c r="D95" s="94">
        <f t="shared" si="18"/>
        <v>78</v>
      </c>
      <c r="E95" s="95">
        <f t="shared" si="18"/>
        <v>72</v>
      </c>
      <c r="F95" s="44">
        <f t="shared" si="18"/>
        <v>64</v>
      </c>
      <c r="G95" s="44">
        <f t="shared" si="18"/>
        <v>62</v>
      </c>
      <c r="H95" s="44">
        <f t="shared" si="18"/>
        <v>65</v>
      </c>
      <c r="I95" s="44">
        <f t="shared" si="18"/>
        <v>33</v>
      </c>
      <c r="J95" s="44">
        <f t="shared" si="18"/>
        <v>65</v>
      </c>
      <c r="K95" s="44">
        <f t="shared" si="18"/>
        <v>69</v>
      </c>
      <c r="L95" s="44">
        <f t="shared" si="18"/>
        <v>58</v>
      </c>
      <c r="M95" s="44">
        <f t="shared" si="18"/>
        <v>73</v>
      </c>
      <c r="N95" s="44">
        <f t="shared" si="18"/>
        <v>63</v>
      </c>
      <c r="O95" s="44">
        <f t="shared" si="18"/>
        <v>66</v>
      </c>
      <c r="P95" s="44">
        <f t="shared" si="18"/>
        <v>64</v>
      </c>
      <c r="Q95" s="44">
        <f t="shared" si="18"/>
        <v>69</v>
      </c>
      <c r="R95" s="44">
        <f t="shared" si="18"/>
        <v>46</v>
      </c>
      <c r="S95" s="44">
        <f t="shared" si="18"/>
        <v>48</v>
      </c>
      <c r="T95" s="44">
        <f t="shared" si="18"/>
        <v>65</v>
      </c>
      <c r="U95" s="44">
        <f t="shared" si="18"/>
        <v>68</v>
      </c>
      <c r="V95" s="44">
        <f t="shared" si="18"/>
        <v>45</v>
      </c>
      <c r="W95" s="44">
        <f t="shared" si="18"/>
        <v>44</v>
      </c>
      <c r="X95" s="44">
        <f t="shared" si="18"/>
        <v>44</v>
      </c>
      <c r="Y95" s="44">
        <f t="shared" si="18"/>
        <v>65</v>
      </c>
      <c r="Z95" s="44">
        <f t="shared" si="18"/>
        <v>58</v>
      </c>
    </row>
    <row r="96" spans="1:26" ht="18" customHeight="1">
      <c r="A96" s="78" t="s">
        <v>110</v>
      </c>
      <c r="B96" s="76" t="s">
        <v>5</v>
      </c>
      <c r="C96" s="99">
        <v>16</v>
      </c>
      <c r="D96" s="100">
        <v>17</v>
      </c>
      <c r="E96" s="101">
        <v>12</v>
      </c>
      <c r="F96" s="43">
        <v>16</v>
      </c>
      <c r="G96" s="43">
        <v>17</v>
      </c>
      <c r="H96" s="43">
        <v>12</v>
      </c>
      <c r="I96" s="43">
        <v>14</v>
      </c>
      <c r="J96" s="43">
        <v>16</v>
      </c>
      <c r="K96" s="43">
        <v>13</v>
      </c>
      <c r="L96" s="43">
        <v>17</v>
      </c>
      <c r="M96" s="43">
        <v>15</v>
      </c>
      <c r="N96" s="43">
        <v>12</v>
      </c>
      <c r="O96" s="43">
        <v>14</v>
      </c>
      <c r="P96" s="43">
        <v>15</v>
      </c>
      <c r="Q96" s="43">
        <v>12</v>
      </c>
      <c r="R96" s="43">
        <v>14</v>
      </c>
      <c r="S96" s="43">
        <v>12</v>
      </c>
      <c r="T96" s="43">
        <v>13</v>
      </c>
      <c r="U96" s="43">
        <v>14</v>
      </c>
      <c r="V96" s="43">
        <v>12</v>
      </c>
      <c r="W96" s="43">
        <v>13</v>
      </c>
      <c r="X96" s="43">
        <v>8</v>
      </c>
      <c r="Y96" s="43">
        <v>5</v>
      </c>
      <c r="Z96" s="43">
        <v>2</v>
      </c>
    </row>
    <row r="97" spans="1:26" s="9" customFormat="1" ht="17.25" customHeight="1">
      <c r="A97" s="78" t="s">
        <v>111</v>
      </c>
      <c r="B97" s="77" t="s">
        <v>5</v>
      </c>
      <c r="C97" s="99">
        <v>26</v>
      </c>
      <c r="D97" s="100">
        <v>26</v>
      </c>
      <c r="E97" s="101">
        <v>18</v>
      </c>
      <c r="F97" s="50">
        <v>19</v>
      </c>
      <c r="G97" s="50">
        <v>16</v>
      </c>
      <c r="H97" s="50">
        <v>12</v>
      </c>
      <c r="I97" s="50">
        <v>10</v>
      </c>
      <c r="J97" s="50">
        <v>21</v>
      </c>
      <c r="K97" s="50">
        <v>22</v>
      </c>
      <c r="L97" s="50">
        <v>21</v>
      </c>
      <c r="M97" s="50">
        <v>20</v>
      </c>
      <c r="N97" s="50">
        <v>14</v>
      </c>
      <c r="O97" s="50">
        <v>22</v>
      </c>
      <c r="P97" s="50">
        <v>17</v>
      </c>
      <c r="Q97" s="50">
        <v>13</v>
      </c>
      <c r="R97" s="50">
        <v>10</v>
      </c>
      <c r="S97" s="50">
        <v>16</v>
      </c>
      <c r="T97" s="50">
        <v>16</v>
      </c>
      <c r="U97" s="50">
        <v>11</v>
      </c>
      <c r="V97" s="50">
        <v>11</v>
      </c>
      <c r="W97" s="50">
        <v>13</v>
      </c>
      <c r="X97" s="50">
        <v>13</v>
      </c>
      <c r="Y97" s="50">
        <v>16</v>
      </c>
      <c r="Z97" s="50">
        <v>15</v>
      </c>
    </row>
    <row r="98" spans="1:26" ht="15" customHeight="1">
      <c r="A98" s="78" t="s">
        <v>112</v>
      </c>
      <c r="B98" s="76" t="s">
        <v>5</v>
      </c>
      <c r="C98" s="99">
        <v>25</v>
      </c>
      <c r="D98" s="100">
        <v>25</v>
      </c>
      <c r="E98" s="101">
        <v>25</v>
      </c>
      <c r="F98" s="43">
        <v>20</v>
      </c>
      <c r="G98" s="43">
        <v>18</v>
      </c>
      <c r="H98" s="43">
        <v>15</v>
      </c>
      <c r="I98" s="43">
        <v>21</v>
      </c>
      <c r="J98" s="43">
        <v>23</v>
      </c>
      <c r="K98" s="43">
        <v>24</v>
      </c>
      <c r="L98" s="43">
        <v>20</v>
      </c>
      <c r="M98" s="43">
        <v>25</v>
      </c>
      <c r="N98" s="43">
        <v>23</v>
      </c>
      <c r="O98" s="43">
        <v>23</v>
      </c>
      <c r="P98" s="43">
        <v>23</v>
      </c>
      <c r="Q98" s="43">
        <v>24</v>
      </c>
      <c r="R98" s="43">
        <v>18</v>
      </c>
      <c r="S98" s="43">
        <v>14</v>
      </c>
      <c r="T98" s="43">
        <v>20</v>
      </c>
      <c r="U98" s="43">
        <v>21</v>
      </c>
      <c r="V98" s="43">
        <v>14</v>
      </c>
      <c r="W98" s="43">
        <v>18</v>
      </c>
      <c r="X98" s="43">
        <v>18</v>
      </c>
      <c r="Y98" s="43">
        <v>18</v>
      </c>
      <c r="Z98" s="43">
        <v>20</v>
      </c>
    </row>
    <row r="99" spans="1:26" ht="16.5" customHeight="1">
      <c r="A99" s="82" t="s">
        <v>71</v>
      </c>
      <c r="B99" s="105" t="s">
        <v>5</v>
      </c>
      <c r="C99" s="74">
        <v>25</v>
      </c>
      <c r="D99" s="23">
        <v>24</v>
      </c>
      <c r="E99" s="88">
        <v>22</v>
      </c>
      <c r="F99" s="42">
        <v>22</v>
      </c>
      <c r="G99" s="42">
        <v>17</v>
      </c>
      <c r="H99" s="42">
        <v>19</v>
      </c>
      <c r="I99" s="42">
        <v>21</v>
      </c>
      <c r="J99" s="42">
        <v>21</v>
      </c>
      <c r="K99" s="42">
        <v>23</v>
      </c>
      <c r="L99" s="42">
        <v>21</v>
      </c>
      <c r="M99" s="42">
        <v>23</v>
      </c>
      <c r="N99" s="42">
        <v>19</v>
      </c>
      <c r="O99" s="42">
        <v>22</v>
      </c>
      <c r="P99" s="42">
        <v>22</v>
      </c>
      <c r="Q99" s="42">
        <v>22</v>
      </c>
      <c r="R99" s="42">
        <v>18</v>
      </c>
      <c r="S99" s="42">
        <v>20</v>
      </c>
      <c r="T99" s="42">
        <v>17</v>
      </c>
      <c r="U99" s="42">
        <v>18</v>
      </c>
      <c r="V99" s="42">
        <v>12</v>
      </c>
      <c r="W99" s="42">
        <v>16</v>
      </c>
      <c r="X99" s="42">
        <v>16</v>
      </c>
      <c r="Y99" s="42">
        <v>13</v>
      </c>
      <c r="Z99" s="42">
        <v>16</v>
      </c>
    </row>
    <row r="100" spans="1:26" ht="15" customHeight="1">
      <c r="A100" s="82" t="s">
        <v>71</v>
      </c>
      <c r="B100" s="105" t="s">
        <v>48</v>
      </c>
      <c r="C100" s="74">
        <v>22</v>
      </c>
      <c r="D100" s="23">
        <v>17</v>
      </c>
      <c r="E100" s="88">
        <v>12</v>
      </c>
      <c r="F100" s="42">
        <v>11</v>
      </c>
      <c r="G100" s="42">
        <v>9</v>
      </c>
      <c r="H100" s="42">
        <v>7</v>
      </c>
      <c r="I100" s="42">
        <v>7</v>
      </c>
      <c r="J100" s="42">
        <v>11</v>
      </c>
      <c r="K100" s="42">
        <v>10</v>
      </c>
      <c r="L100" s="42">
        <v>13</v>
      </c>
      <c r="M100" s="42">
        <v>11</v>
      </c>
      <c r="N100" s="42">
        <v>11</v>
      </c>
      <c r="O100" s="42">
        <v>14</v>
      </c>
      <c r="P100" s="42">
        <v>15</v>
      </c>
      <c r="Q100" s="42">
        <v>12</v>
      </c>
      <c r="R100" s="42">
        <v>8</v>
      </c>
      <c r="S100" s="42">
        <v>6</v>
      </c>
      <c r="T100" s="42">
        <v>8</v>
      </c>
      <c r="U100" s="42">
        <v>12</v>
      </c>
      <c r="V100" s="42">
        <v>7</v>
      </c>
      <c r="W100" s="42">
        <v>5</v>
      </c>
      <c r="X100" s="42">
        <v>8</v>
      </c>
      <c r="Y100" s="42">
        <v>9</v>
      </c>
      <c r="Z100" s="42">
        <v>6</v>
      </c>
    </row>
    <row r="101" spans="1:26" ht="14.25" customHeight="1">
      <c r="A101" s="78" t="s">
        <v>82</v>
      </c>
      <c r="B101" s="106"/>
      <c r="C101" s="93">
        <v>47</v>
      </c>
      <c r="D101" s="94">
        <v>41</v>
      </c>
      <c r="E101" s="95">
        <v>34</v>
      </c>
      <c r="F101" s="44">
        <v>33</v>
      </c>
      <c r="G101" s="44">
        <v>26</v>
      </c>
      <c r="H101" s="44">
        <v>26</v>
      </c>
      <c r="I101" s="44">
        <v>28</v>
      </c>
      <c r="J101" s="44">
        <v>32</v>
      </c>
      <c r="K101" s="44">
        <v>33</v>
      </c>
      <c r="L101" s="44">
        <v>34</v>
      </c>
      <c r="M101" s="44">
        <v>34</v>
      </c>
      <c r="N101" s="44">
        <v>30</v>
      </c>
      <c r="O101" s="44">
        <v>36</v>
      </c>
      <c r="P101" s="44">
        <v>37</v>
      </c>
      <c r="Q101" s="44">
        <v>34</v>
      </c>
      <c r="R101" s="44">
        <v>26</v>
      </c>
      <c r="S101" s="44">
        <v>26</v>
      </c>
      <c r="T101" s="44">
        <v>25</v>
      </c>
      <c r="U101" s="44">
        <v>30</v>
      </c>
      <c r="V101" s="44">
        <v>19</v>
      </c>
      <c r="W101" s="44">
        <v>21</v>
      </c>
      <c r="X101" s="44">
        <v>24</v>
      </c>
      <c r="Y101" s="44">
        <v>22</v>
      </c>
      <c r="Z101" s="44">
        <v>22</v>
      </c>
    </row>
    <row r="102" spans="1:26" s="3" customFormat="1" ht="14.25" customHeight="1">
      <c r="A102" s="82" t="s">
        <v>37</v>
      </c>
      <c r="B102" s="105" t="s">
        <v>5</v>
      </c>
      <c r="C102" s="74">
        <v>24</v>
      </c>
      <c r="D102" s="23">
        <v>21</v>
      </c>
      <c r="E102" s="88">
        <v>18</v>
      </c>
      <c r="F102" s="42">
        <v>13</v>
      </c>
      <c r="G102" s="42">
        <v>11</v>
      </c>
      <c r="H102" s="42">
        <v>11</v>
      </c>
      <c r="I102" s="42">
        <v>13</v>
      </c>
      <c r="J102" s="42">
        <v>18</v>
      </c>
      <c r="K102" s="42">
        <v>15</v>
      </c>
      <c r="L102" s="42">
        <v>10</v>
      </c>
      <c r="M102" s="42">
        <v>12</v>
      </c>
      <c r="N102" s="42">
        <v>10</v>
      </c>
      <c r="O102" s="42">
        <v>11</v>
      </c>
      <c r="P102" s="42">
        <v>12</v>
      </c>
      <c r="Q102" s="42">
        <v>9</v>
      </c>
      <c r="R102" s="42">
        <v>10</v>
      </c>
      <c r="S102" s="42">
        <v>10</v>
      </c>
      <c r="T102" s="42">
        <v>12</v>
      </c>
      <c r="U102" s="42">
        <v>12</v>
      </c>
      <c r="V102" s="42">
        <v>16</v>
      </c>
      <c r="W102" s="42">
        <v>10</v>
      </c>
      <c r="X102" s="42">
        <v>5</v>
      </c>
      <c r="Y102" s="42">
        <v>3</v>
      </c>
      <c r="Z102" s="42">
        <v>4</v>
      </c>
    </row>
    <row r="103" spans="1:26" s="3" customFormat="1" ht="19.5" customHeight="1">
      <c r="A103" s="82" t="s">
        <v>37</v>
      </c>
      <c r="B103" s="105" t="s">
        <v>30</v>
      </c>
      <c r="C103" s="74">
        <v>25</v>
      </c>
      <c r="D103" s="23">
        <v>20</v>
      </c>
      <c r="E103" s="88">
        <v>20</v>
      </c>
      <c r="F103" s="42">
        <v>18</v>
      </c>
      <c r="G103" s="42">
        <v>14</v>
      </c>
      <c r="H103" s="42">
        <v>16</v>
      </c>
      <c r="I103" s="42">
        <v>14</v>
      </c>
      <c r="J103" s="42">
        <v>20</v>
      </c>
      <c r="K103" s="42">
        <v>19</v>
      </c>
      <c r="L103" s="42">
        <v>18</v>
      </c>
      <c r="M103" s="42">
        <v>19</v>
      </c>
      <c r="N103" s="42">
        <v>17</v>
      </c>
      <c r="O103" s="42">
        <v>17</v>
      </c>
      <c r="P103" s="42">
        <v>20</v>
      </c>
      <c r="Q103" s="42">
        <v>17</v>
      </c>
      <c r="R103" s="42">
        <v>14</v>
      </c>
      <c r="S103" s="42">
        <v>15</v>
      </c>
      <c r="T103" s="42">
        <v>18</v>
      </c>
      <c r="U103" s="42">
        <v>17</v>
      </c>
      <c r="V103" s="42">
        <v>15</v>
      </c>
      <c r="W103" s="42">
        <v>12</v>
      </c>
      <c r="X103" s="42">
        <v>18</v>
      </c>
      <c r="Y103" s="42">
        <v>19</v>
      </c>
      <c r="Z103" s="42">
        <v>18</v>
      </c>
    </row>
    <row r="104" spans="1:26" s="3" customFormat="1" ht="18" customHeight="1">
      <c r="A104" s="82" t="s">
        <v>37</v>
      </c>
      <c r="B104" s="105" t="s">
        <v>35</v>
      </c>
      <c r="C104" s="74">
        <v>25</v>
      </c>
      <c r="D104" s="23">
        <v>22</v>
      </c>
      <c r="E104" s="88">
        <v>19</v>
      </c>
      <c r="F104" s="42">
        <v>16</v>
      </c>
      <c r="G104" s="42">
        <v>13</v>
      </c>
      <c r="H104" s="42">
        <v>12</v>
      </c>
      <c r="I104" s="42">
        <v>11</v>
      </c>
      <c r="J104" s="42">
        <v>18</v>
      </c>
      <c r="K104" s="42">
        <v>20</v>
      </c>
      <c r="L104" s="42">
        <v>13</v>
      </c>
      <c r="M104" s="42">
        <v>14</v>
      </c>
      <c r="N104" s="42">
        <v>13</v>
      </c>
      <c r="O104" s="42">
        <v>14</v>
      </c>
      <c r="P104" s="42">
        <v>15</v>
      </c>
      <c r="Q104" s="42">
        <v>14</v>
      </c>
      <c r="R104" s="42">
        <v>13</v>
      </c>
      <c r="S104" s="42">
        <v>12</v>
      </c>
      <c r="T104" s="42">
        <v>14</v>
      </c>
      <c r="U104" s="42">
        <v>10</v>
      </c>
      <c r="V104" s="42">
        <v>15</v>
      </c>
      <c r="W104" s="42">
        <v>10</v>
      </c>
      <c r="X104" s="42">
        <v>7</v>
      </c>
      <c r="Y104" s="42">
        <v>7</v>
      </c>
      <c r="Z104" s="42">
        <v>7</v>
      </c>
    </row>
    <row r="105" spans="1:26" s="3" customFormat="1" ht="19.5" customHeight="1">
      <c r="A105" s="82" t="s">
        <v>37</v>
      </c>
      <c r="B105" s="105" t="s">
        <v>36</v>
      </c>
      <c r="C105" s="74">
        <v>24</v>
      </c>
      <c r="D105" s="23">
        <v>22</v>
      </c>
      <c r="E105" s="88">
        <v>17</v>
      </c>
      <c r="F105" s="42">
        <v>10</v>
      </c>
      <c r="G105" s="42">
        <v>12</v>
      </c>
      <c r="H105" s="42">
        <v>11</v>
      </c>
      <c r="I105" s="42">
        <v>10</v>
      </c>
      <c r="J105" s="42">
        <v>17</v>
      </c>
      <c r="K105" s="42">
        <v>11</v>
      </c>
      <c r="L105" s="42">
        <v>10</v>
      </c>
      <c r="M105" s="42">
        <v>11</v>
      </c>
      <c r="N105" s="42">
        <v>10</v>
      </c>
      <c r="O105" s="42">
        <v>12</v>
      </c>
      <c r="P105" s="42">
        <v>12</v>
      </c>
      <c r="Q105" s="42">
        <v>11</v>
      </c>
      <c r="R105" s="42">
        <v>12</v>
      </c>
      <c r="S105" s="42">
        <v>12</v>
      </c>
      <c r="T105" s="42">
        <v>10</v>
      </c>
      <c r="U105" s="42">
        <v>9</v>
      </c>
      <c r="V105" s="42">
        <v>11</v>
      </c>
      <c r="W105" s="42">
        <v>9</v>
      </c>
      <c r="X105" s="42">
        <v>10</v>
      </c>
      <c r="Y105" s="42">
        <v>10</v>
      </c>
      <c r="Z105" s="42">
        <v>10</v>
      </c>
    </row>
    <row r="106" spans="1:26" s="3" customFormat="1" ht="15.75" customHeight="1">
      <c r="A106" s="82" t="s">
        <v>37</v>
      </c>
      <c r="B106" s="105" t="s">
        <v>38</v>
      </c>
      <c r="C106" s="74">
        <v>25</v>
      </c>
      <c r="D106" s="23">
        <v>18</v>
      </c>
      <c r="E106" s="88">
        <v>16</v>
      </c>
      <c r="F106" s="42">
        <v>10</v>
      </c>
      <c r="G106" s="42">
        <v>12</v>
      </c>
      <c r="H106" s="42">
        <v>12</v>
      </c>
      <c r="I106" s="42">
        <v>10</v>
      </c>
      <c r="J106" s="42">
        <v>17</v>
      </c>
      <c r="K106" s="42">
        <v>13</v>
      </c>
      <c r="L106" s="42">
        <v>12</v>
      </c>
      <c r="M106" s="42">
        <v>12</v>
      </c>
      <c r="N106" s="42">
        <v>9</v>
      </c>
      <c r="O106" s="42">
        <v>5</v>
      </c>
      <c r="P106" s="42">
        <v>14</v>
      </c>
      <c r="Q106" s="42">
        <v>11</v>
      </c>
      <c r="R106" s="42">
        <v>10</v>
      </c>
      <c r="S106" s="42">
        <v>11</v>
      </c>
      <c r="T106" s="42">
        <v>2</v>
      </c>
      <c r="U106" s="42">
        <v>4</v>
      </c>
      <c r="V106" s="42">
        <v>8</v>
      </c>
      <c r="W106" s="42">
        <v>9</v>
      </c>
      <c r="X106" s="42">
        <v>10</v>
      </c>
      <c r="Y106" s="42">
        <v>9</v>
      </c>
      <c r="Z106" s="42">
        <v>9</v>
      </c>
    </row>
    <row r="107" spans="1:26" s="10" customFormat="1" ht="13.5" customHeight="1">
      <c r="A107" s="78" t="s">
        <v>81</v>
      </c>
      <c r="B107" s="112"/>
      <c r="C107" s="96">
        <f>SUM(C102:C106)</f>
        <v>123</v>
      </c>
      <c r="D107" s="97">
        <f aca="true" t="shared" si="19" ref="D107:Z107">SUM(D102:D106)</f>
        <v>103</v>
      </c>
      <c r="E107" s="98">
        <f t="shared" si="19"/>
        <v>90</v>
      </c>
      <c r="F107" s="55">
        <f t="shared" si="19"/>
        <v>67</v>
      </c>
      <c r="G107" s="55">
        <f t="shared" si="19"/>
        <v>62</v>
      </c>
      <c r="H107" s="55">
        <f t="shared" si="19"/>
        <v>62</v>
      </c>
      <c r="I107" s="55">
        <f t="shared" si="19"/>
        <v>58</v>
      </c>
      <c r="J107" s="55">
        <f t="shared" si="19"/>
        <v>90</v>
      </c>
      <c r="K107" s="55">
        <f t="shared" si="19"/>
        <v>78</v>
      </c>
      <c r="L107" s="55">
        <f t="shared" si="19"/>
        <v>63</v>
      </c>
      <c r="M107" s="55">
        <f t="shared" si="19"/>
        <v>68</v>
      </c>
      <c r="N107" s="55">
        <f t="shared" si="19"/>
        <v>59</v>
      </c>
      <c r="O107" s="55">
        <f t="shared" si="19"/>
        <v>59</v>
      </c>
      <c r="P107" s="55">
        <f t="shared" si="19"/>
        <v>73</v>
      </c>
      <c r="Q107" s="55">
        <f t="shared" si="19"/>
        <v>62</v>
      </c>
      <c r="R107" s="55">
        <f t="shared" si="19"/>
        <v>59</v>
      </c>
      <c r="S107" s="55">
        <f t="shared" si="19"/>
        <v>60</v>
      </c>
      <c r="T107" s="55">
        <f t="shared" si="19"/>
        <v>56</v>
      </c>
      <c r="U107" s="55">
        <f t="shared" si="19"/>
        <v>52</v>
      </c>
      <c r="V107" s="55">
        <f t="shared" si="19"/>
        <v>65</v>
      </c>
      <c r="W107" s="55">
        <f t="shared" si="19"/>
        <v>50</v>
      </c>
      <c r="X107" s="55">
        <f t="shared" si="19"/>
        <v>50</v>
      </c>
      <c r="Y107" s="55">
        <f t="shared" si="19"/>
        <v>48</v>
      </c>
      <c r="Z107" s="55">
        <f t="shared" si="19"/>
        <v>48</v>
      </c>
    </row>
    <row r="108" spans="1:26" ht="15" customHeight="1">
      <c r="A108" s="82" t="s">
        <v>59</v>
      </c>
      <c r="B108" s="105" t="s">
        <v>5</v>
      </c>
      <c r="C108" s="74">
        <v>28</v>
      </c>
      <c r="D108" s="23">
        <v>25</v>
      </c>
      <c r="E108" s="88">
        <v>21</v>
      </c>
      <c r="F108" s="42">
        <v>20</v>
      </c>
      <c r="G108" s="42">
        <v>24</v>
      </c>
      <c r="H108" s="42">
        <v>18</v>
      </c>
      <c r="I108" s="42">
        <v>18</v>
      </c>
      <c r="J108" s="42">
        <v>23</v>
      </c>
      <c r="K108" s="42">
        <v>25</v>
      </c>
      <c r="L108" s="42">
        <v>23</v>
      </c>
      <c r="M108" s="42">
        <v>23</v>
      </c>
      <c r="N108" s="42">
        <v>24</v>
      </c>
      <c r="O108" s="42">
        <v>23</v>
      </c>
      <c r="P108" s="42">
        <v>20</v>
      </c>
      <c r="Q108" s="42">
        <v>23</v>
      </c>
      <c r="R108" s="42">
        <v>21</v>
      </c>
      <c r="S108" s="42">
        <v>18</v>
      </c>
      <c r="T108" s="42">
        <v>17</v>
      </c>
      <c r="U108" s="42">
        <v>14</v>
      </c>
      <c r="V108" s="42">
        <v>9</v>
      </c>
      <c r="W108" s="42">
        <v>14</v>
      </c>
      <c r="X108" s="42">
        <v>5</v>
      </c>
      <c r="Y108" s="42">
        <v>8</v>
      </c>
      <c r="Z108" s="42">
        <v>5</v>
      </c>
    </row>
    <row r="109" spans="1:26" ht="19.5" customHeight="1">
      <c r="A109" s="82" t="s">
        <v>60</v>
      </c>
      <c r="B109" s="105" t="s">
        <v>48</v>
      </c>
      <c r="C109" s="74">
        <v>27</v>
      </c>
      <c r="D109" s="23">
        <v>25</v>
      </c>
      <c r="E109" s="88">
        <v>22</v>
      </c>
      <c r="F109" s="42">
        <v>16</v>
      </c>
      <c r="G109" s="42">
        <v>22</v>
      </c>
      <c r="H109" s="42">
        <v>17</v>
      </c>
      <c r="I109" s="42">
        <v>10</v>
      </c>
      <c r="J109" s="42">
        <v>23</v>
      </c>
      <c r="K109" s="42">
        <v>23</v>
      </c>
      <c r="L109" s="42">
        <v>23</v>
      </c>
      <c r="M109" s="42">
        <v>25</v>
      </c>
      <c r="N109" s="42">
        <v>21</v>
      </c>
      <c r="O109" s="42">
        <v>20</v>
      </c>
      <c r="P109" s="42">
        <v>18</v>
      </c>
      <c r="Q109" s="42">
        <v>16</v>
      </c>
      <c r="R109" s="42">
        <v>12</v>
      </c>
      <c r="S109" s="42">
        <v>6</v>
      </c>
      <c r="T109" s="42">
        <v>10</v>
      </c>
      <c r="U109" s="42">
        <v>14</v>
      </c>
      <c r="V109" s="42">
        <v>8</v>
      </c>
      <c r="W109" s="42">
        <v>15</v>
      </c>
      <c r="X109" s="42">
        <v>14</v>
      </c>
      <c r="Y109" s="42">
        <v>9</v>
      </c>
      <c r="Z109" s="42">
        <v>15</v>
      </c>
    </row>
    <row r="110" spans="1:26" ht="17.25" customHeight="1">
      <c r="A110" s="82" t="s">
        <v>60</v>
      </c>
      <c r="B110" s="105" t="s">
        <v>35</v>
      </c>
      <c r="C110" s="74">
        <v>22</v>
      </c>
      <c r="D110" s="23">
        <v>21</v>
      </c>
      <c r="E110" s="88">
        <v>13</v>
      </c>
      <c r="F110" s="42">
        <v>20</v>
      </c>
      <c r="G110" s="42">
        <v>15</v>
      </c>
      <c r="H110" s="42">
        <v>12</v>
      </c>
      <c r="I110" s="42">
        <v>10</v>
      </c>
      <c r="J110" s="42">
        <v>17</v>
      </c>
      <c r="K110" s="42">
        <v>21</v>
      </c>
      <c r="L110" s="42">
        <v>11</v>
      </c>
      <c r="M110" s="42">
        <v>20</v>
      </c>
      <c r="N110" s="42">
        <v>13</v>
      </c>
      <c r="O110" s="42">
        <v>18</v>
      </c>
      <c r="P110" s="42">
        <v>12</v>
      </c>
      <c r="Q110" s="42">
        <v>12</v>
      </c>
      <c r="R110" s="42">
        <v>5</v>
      </c>
      <c r="S110" s="42">
        <v>5</v>
      </c>
      <c r="T110" s="42">
        <v>3</v>
      </c>
      <c r="U110" s="42">
        <v>7</v>
      </c>
      <c r="V110" s="42">
        <v>2</v>
      </c>
      <c r="W110" s="42">
        <v>5</v>
      </c>
      <c r="X110" s="42">
        <v>10</v>
      </c>
      <c r="Y110" s="42">
        <v>7</v>
      </c>
      <c r="Z110" s="42">
        <v>5</v>
      </c>
    </row>
    <row r="111" spans="1:26" ht="15.75" customHeight="1">
      <c r="A111" s="78" t="s">
        <v>80</v>
      </c>
      <c r="B111" s="106"/>
      <c r="C111" s="93">
        <f>SUM(C108:C110)</f>
        <v>77</v>
      </c>
      <c r="D111" s="94">
        <f aca="true" t="shared" si="20" ref="D111:Z111">SUM(D108:D110)</f>
        <v>71</v>
      </c>
      <c r="E111" s="95">
        <f t="shared" si="20"/>
        <v>56</v>
      </c>
      <c r="F111" s="44">
        <f t="shared" si="20"/>
        <v>56</v>
      </c>
      <c r="G111" s="44">
        <f t="shared" si="20"/>
        <v>61</v>
      </c>
      <c r="H111" s="44">
        <f t="shared" si="20"/>
        <v>47</v>
      </c>
      <c r="I111" s="44">
        <f t="shared" si="20"/>
        <v>38</v>
      </c>
      <c r="J111" s="44">
        <f t="shared" si="20"/>
        <v>63</v>
      </c>
      <c r="K111" s="44">
        <f t="shared" si="20"/>
        <v>69</v>
      </c>
      <c r="L111" s="44">
        <f t="shared" si="20"/>
        <v>57</v>
      </c>
      <c r="M111" s="44">
        <f t="shared" si="20"/>
        <v>68</v>
      </c>
      <c r="N111" s="44">
        <f t="shared" si="20"/>
        <v>58</v>
      </c>
      <c r="O111" s="44">
        <f t="shared" si="20"/>
        <v>61</v>
      </c>
      <c r="P111" s="44">
        <f t="shared" si="20"/>
        <v>50</v>
      </c>
      <c r="Q111" s="44">
        <f t="shared" si="20"/>
        <v>51</v>
      </c>
      <c r="R111" s="44">
        <f t="shared" si="20"/>
        <v>38</v>
      </c>
      <c r="S111" s="44">
        <f t="shared" si="20"/>
        <v>29</v>
      </c>
      <c r="T111" s="44">
        <f t="shared" si="20"/>
        <v>30</v>
      </c>
      <c r="U111" s="44">
        <f t="shared" si="20"/>
        <v>35</v>
      </c>
      <c r="V111" s="44">
        <f t="shared" si="20"/>
        <v>19</v>
      </c>
      <c r="W111" s="44">
        <f t="shared" si="20"/>
        <v>34</v>
      </c>
      <c r="X111" s="44">
        <f t="shared" si="20"/>
        <v>29</v>
      </c>
      <c r="Y111" s="44">
        <f t="shared" si="20"/>
        <v>24</v>
      </c>
      <c r="Z111" s="44">
        <f t="shared" si="20"/>
        <v>25</v>
      </c>
    </row>
    <row r="112" spans="1:26" s="9" customFormat="1" ht="18" customHeight="1">
      <c r="A112" s="82" t="s">
        <v>113</v>
      </c>
      <c r="B112" s="109" t="s">
        <v>5</v>
      </c>
      <c r="C112" s="74">
        <v>27</v>
      </c>
      <c r="D112" s="23">
        <v>23</v>
      </c>
      <c r="E112" s="88">
        <v>23</v>
      </c>
      <c r="F112" s="48">
        <v>21</v>
      </c>
      <c r="G112" s="48">
        <v>23</v>
      </c>
      <c r="H112" s="48">
        <v>21</v>
      </c>
      <c r="I112" s="48">
        <v>17</v>
      </c>
      <c r="J112" s="48">
        <v>23</v>
      </c>
      <c r="K112" s="48">
        <v>23</v>
      </c>
      <c r="L112" s="48">
        <v>22</v>
      </c>
      <c r="M112" s="48">
        <v>23</v>
      </c>
      <c r="N112" s="48">
        <v>20</v>
      </c>
      <c r="O112" s="48">
        <v>21</v>
      </c>
      <c r="P112" s="48">
        <v>23</v>
      </c>
      <c r="Q112" s="48">
        <v>23</v>
      </c>
      <c r="R112" s="48">
        <v>22</v>
      </c>
      <c r="S112" s="48">
        <v>21</v>
      </c>
      <c r="T112" s="48">
        <v>20</v>
      </c>
      <c r="U112" s="48">
        <v>22</v>
      </c>
      <c r="V112" s="48">
        <v>17</v>
      </c>
      <c r="W112" s="48">
        <v>21</v>
      </c>
      <c r="X112" s="48">
        <v>21</v>
      </c>
      <c r="Y112" s="48">
        <v>14</v>
      </c>
      <c r="Z112" s="48">
        <v>22</v>
      </c>
    </row>
    <row r="113" spans="1:26" s="9" customFormat="1" ht="12.75" customHeight="1">
      <c r="A113" s="82" t="s">
        <v>113</v>
      </c>
      <c r="B113" s="109" t="s">
        <v>30</v>
      </c>
      <c r="C113" s="74">
        <v>28</v>
      </c>
      <c r="D113" s="23">
        <v>26</v>
      </c>
      <c r="E113" s="88">
        <v>26</v>
      </c>
      <c r="F113" s="48">
        <v>20</v>
      </c>
      <c r="G113" s="48">
        <v>24</v>
      </c>
      <c r="H113" s="48">
        <v>21</v>
      </c>
      <c r="I113" s="48">
        <v>13</v>
      </c>
      <c r="J113" s="48">
        <v>22</v>
      </c>
      <c r="K113" s="48">
        <v>25</v>
      </c>
      <c r="L113" s="48">
        <v>23</v>
      </c>
      <c r="M113" s="48">
        <v>25</v>
      </c>
      <c r="N113" s="48">
        <v>25</v>
      </c>
      <c r="O113" s="48">
        <v>23</v>
      </c>
      <c r="P113" s="48">
        <v>25</v>
      </c>
      <c r="Q113" s="48">
        <v>25</v>
      </c>
      <c r="R113" s="48">
        <v>22</v>
      </c>
      <c r="S113" s="48">
        <v>14</v>
      </c>
      <c r="T113" s="48">
        <v>18</v>
      </c>
      <c r="U113" s="48">
        <v>21</v>
      </c>
      <c r="V113" s="48">
        <v>13</v>
      </c>
      <c r="W113" s="48">
        <v>20</v>
      </c>
      <c r="X113" s="48">
        <v>18</v>
      </c>
      <c r="Y113" s="48">
        <v>14</v>
      </c>
      <c r="Z113" s="48">
        <v>21</v>
      </c>
    </row>
    <row r="114" spans="1:26" s="9" customFormat="1" ht="18" customHeight="1">
      <c r="A114" s="82" t="s">
        <v>113</v>
      </c>
      <c r="B114" s="109" t="s">
        <v>31</v>
      </c>
      <c r="C114" s="74">
        <v>29</v>
      </c>
      <c r="D114" s="23">
        <v>27</v>
      </c>
      <c r="E114" s="88">
        <v>27</v>
      </c>
      <c r="F114" s="48">
        <v>24</v>
      </c>
      <c r="G114" s="48">
        <v>27</v>
      </c>
      <c r="H114" s="48">
        <v>23</v>
      </c>
      <c r="I114" s="48">
        <v>25</v>
      </c>
      <c r="J114" s="48">
        <v>27</v>
      </c>
      <c r="K114" s="48">
        <v>27</v>
      </c>
      <c r="L114" s="48">
        <v>25</v>
      </c>
      <c r="M114" s="48">
        <v>26</v>
      </c>
      <c r="N114" s="48">
        <v>27</v>
      </c>
      <c r="O114" s="48">
        <v>26</v>
      </c>
      <c r="P114" s="48">
        <v>27</v>
      </c>
      <c r="Q114" s="48">
        <v>27</v>
      </c>
      <c r="R114" s="48">
        <v>23</v>
      </c>
      <c r="S114" s="48">
        <v>24</v>
      </c>
      <c r="T114" s="48">
        <v>24</v>
      </c>
      <c r="U114" s="48">
        <v>26</v>
      </c>
      <c r="V114" s="48">
        <v>23</v>
      </c>
      <c r="W114" s="48">
        <v>26</v>
      </c>
      <c r="X114" s="48">
        <v>24</v>
      </c>
      <c r="Y114" s="48">
        <v>27</v>
      </c>
      <c r="Z114" s="48">
        <v>27</v>
      </c>
    </row>
    <row r="115" spans="1:26" s="9" customFormat="1" ht="15.75" customHeight="1">
      <c r="A115" s="82" t="s">
        <v>113</v>
      </c>
      <c r="B115" s="109" t="s">
        <v>38</v>
      </c>
      <c r="C115" s="74">
        <v>24</v>
      </c>
      <c r="D115" s="23">
        <v>20</v>
      </c>
      <c r="E115" s="88">
        <v>19</v>
      </c>
      <c r="F115" s="48">
        <v>17</v>
      </c>
      <c r="G115" s="48">
        <v>12</v>
      </c>
      <c r="H115" s="48">
        <v>16</v>
      </c>
      <c r="I115" s="48">
        <v>3</v>
      </c>
      <c r="J115" s="48">
        <v>19</v>
      </c>
      <c r="K115" s="48">
        <v>19</v>
      </c>
      <c r="L115" s="48">
        <v>20</v>
      </c>
      <c r="M115" s="48">
        <v>17</v>
      </c>
      <c r="N115" s="48">
        <v>18</v>
      </c>
      <c r="O115" s="48">
        <v>18</v>
      </c>
      <c r="P115" s="48">
        <v>18</v>
      </c>
      <c r="Q115" s="48">
        <v>18</v>
      </c>
      <c r="R115" s="48">
        <v>18</v>
      </c>
      <c r="S115" s="48">
        <v>2</v>
      </c>
      <c r="T115" s="48">
        <v>18</v>
      </c>
      <c r="U115" s="48">
        <v>20</v>
      </c>
      <c r="V115" s="48">
        <v>19</v>
      </c>
      <c r="W115" s="48">
        <v>20</v>
      </c>
      <c r="X115" s="48">
        <v>20</v>
      </c>
      <c r="Y115" s="48">
        <v>18</v>
      </c>
      <c r="Z115" s="48">
        <v>18</v>
      </c>
    </row>
    <row r="116" spans="1:26" s="9" customFormat="1" ht="14.25" customHeight="1">
      <c r="A116" s="78" t="s">
        <v>114</v>
      </c>
      <c r="B116" s="110"/>
      <c r="C116" s="93">
        <f>SUM(C112:C115)</f>
        <v>108</v>
      </c>
      <c r="D116" s="94">
        <f aca="true" t="shared" si="21" ref="D116:Z116">SUM(D112:D115)</f>
        <v>96</v>
      </c>
      <c r="E116" s="95">
        <f t="shared" si="21"/>
        <v>95</v>
      </c>
      <c r="F116" s="51">
        <f t="shared" si="21"/>
        <v>82</v>
      </c>
      <c r="G116" s="51">
        <f t="shared" si="21"/>
        <v>86</v>
      </c>
      <c r="H116" s="51">
        <f t="shared" si="21"/>
        <v>81</v>
      </c>
      <c r="I116" s="51">
        <f t="shared" si="21"/>
        <v>58</v>
      </c>
      <c r="J116" s="51">
        <f t="shared" si="21"/>
        <v>91</v>
      </c>
      <c r="K116" s="51">
        <f t="shared" si="21"/>
        <v>94</v>
      </c>
      <c r="L116" s="51">
        <f t="shared" si="21"/>
        <v>90</v>
      </c>
      <c r="M116" s="51">
        <f t="shared" si="21"/>
        <v>91</v>
      </c>
      <c r="N116" s="51">
        <f t="shared" si="21"/>
        <v>90</v>
      </c>
      <c r="O116" s="51">
        <f t="shared" si="21"/>
        <v>88</v>
      </c>
      <c r="P116" s="51">
        <f t="shared" si="21"/>
        <v>93</v>
      </c>
      <c r="Q116" s="51">
        <f t="shared" si="21"/>
        <v>93</v>
      </c>
      <c r="R116" s="51">
        <f t="shared" si="21"/>
        <v>85</v>
      </c>
      <c r="S116" s="51">
        <f t="shared" si="21"/>
        <v>61</v>
      </c>
      <c r="T116" s="51">
        <f t="shared" si="21"/>
        <v>80</v>
      </c>
      <c r="U116" s="51">
        <f t="shared" si="21"/>
        <v>89</v>
      </c>
      <c r="V116" s="51">
        <f t="shared" si="21"/>
        <v>72</v>
      </c>
      <c r="W116" s="51">
        <f t="shared" si="21"/>
        <v>87</v>
      </c>
      <c r="X116" s="51">
        <f t="shared" si="21"/>
        <v>83</v>
      </c>
      <c r="Y116" s="51">
        <f t="shared" si="21"/>
        <v>73</v>
      </c>
      <c r="Z116" s="51">
        <f t="shared" si="21"/>
        <v>88</v>
      </c>
    </row>
    <row r="117" spans="1:26" ht="14.25">
      <c r="A117" s="18" t="s">
        <v>88</v>
      </c>
      <c r="B117" s="113"/>
      <c r="C117" s="71">
        <f aca="true" t="shared" si="22" ref="C117:O117">C116+C111+C107+C101+C98+C97+C96+C95+C91+C88+C85+C82+C79+C75+C70+C67+C64+C61+C57+C56+C53+C49+C46+C43+C40+C37+C34+C31+C27+C24+C20+C17+C14+C9</f>
        <v>1963</v>
      </c>
      <c r="D117" s="22">
        <f t="shared" si="22"/>
        <v>1769</v>
      </c>
      <c r="E117" s="92">
        <f t="shared" si="22"/>
        <v>1555</v>
      </c>
      <c r="F117" s="18">
        <f t="shared" si="22"/>
        <v>1406</v>
      </c>
      <c r="G117" s="18">
        <f t="shared" si="22"/>
        <v>1340</v>
      </c>
      <c r="H117" s="18">
        <f t="shared" si="22"/>
        <v>1242</v>
      </c>
      <c r="I117" s="18">
        <f t="shared" si="22"/>
        <v>1226</v>
      </c>
      <c r="J117" s="18">
        <f t="shared" si="22"/>
        <v>1592</v>
      </c>
      <c r="K117" s="18">
        <f t="shared" si="22"/>
        <v>1633</v>
      </c>
      <c r="L117" s="18">
        <f t="shared" si="22"/>
        <v>1498</v>
      </c>
      <c r="M117" s="18">
        <f t="shared" si="22"/>
        <v>1514</v>
      </c>
      <c r="N117" s="18">
        <f t="shared" si="22"/>
        <v>1444</v>
      </c>
      <c r="O117" s="18">
        <f t="shared" si="22"/>
        <v>1473</v>
      </c>
      <c r="P117" s="18">
        <f>P116+P111+P107+P101+P98+P97+P96+P95+P91+P88+P85+P82+P79+P75+P70+P67+P64+P61+P57+P56+P53+P49+P46+P43+P40+P37+P34+P31+P27+P24+P20+P17+P14+AB17+P9</f>
        <v>1503</v>
      </c>
      <c r="Q117" s="18">
        <f aca="true" t="shared" si="23" ref="Q117:Z117">Q116+Q111+Q107+Q101+Q98+Q97+Q96+Q95+Q91+Q88+Q85+Q82+Q79+Q75+Q70+Q67+Q64+Q61+Q57+Q56+Q53+Q49+Q46+Q43+Q40+Q37+Q34+Q31+Q27+Q24+Q20+Q17+Q14+Q9</f>
        <v>1444</v>
      </c>
      <c r="R117" s="18">
        <f t="shared" si="23"/>
        <v>1116</v>
      </c>
      <c r="S117" s="18">
        <f t="shared" si="23"/>
        <v>1117</v>
      </c>
      <c r="T117" s="18">
        <f t="shared" si="23"/>
        <v>1237</v>
      </c>
      <c r="U117" s="18">
        <f t="shared" si="23"/>
        <v>1351</v>
      </c>
      <c r="V117" s="18">
        <f t="shared" si="23"/>
        <v>1106</v>
      </c>
      <c r="W117" s="18">
        <f t="shared" si="23"/>
        <v>1115</v>
      </c>
      <c r="X117" s="18">
        <f t="shared" si="23"/>
        <v>1172</v>
      </c>
      <c r="Y117" s="18">
        <f t="shared" si="23"/>
        <v>1223</v>
      </c>
      <c r="Z117" s="18">
        <f t="shared" si="23"/>
        <v>1206</v>
      </c>
    </row>
    <row r="118" spans="1:26" ht="13.5">
      <c r="A118" s="85" t="s">
        <v>74</v>
      </c>
      <c r="B118" s="114">
        <f>COUNTIF(B6:B116,"*")</f>
        <v>81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3.5">
      <c r="A119" s="85" t="s">
        <v>75</v>
      </c>
      <c r="B119" s="114">
        <v>34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6" ht="13.5">
      <c r="D126" s="2" t="s">
        <v>29</v>
      </c>
    </row>
  </sheetData>
  <sheetProtection/>
  <mergeCells count="4">
    <mergeCell ref="F3:W3"/>
    <mergeCell ref="X3:Z3"/>
    <mergeCell ref="A3:E4"/>
    <mergeCell ref="A1:Y1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C60"/>
  <sheetViews>
    <sheetView zoomScale="98" zoomScaleNormal="98" zoomScalePageLayoutView="0" workbookViewId="0" topLeftCell="A7">
      <selection activeCell="B13" sqref="B13"/>
    </sheetView>
  </sheetViews>
  <sheetFormatPr defaultColWidth="9.140625" defaultRowHeight="15"/>
  <cols>
    <col min="1" max="1" width="6.28125" style="2" customWidth="1"/>
    <col min="2" max="2" width="21.00390625" style="4" customWidth="1"/>
    <col min="3" max="3" width="6.28125" style="2" customWidth="1"/>
    <col min="4" max="4" width="5.8515625" style="2" customWidth="1"/>
    <col min="5" max="5" width="8.8515625" style="2" customWidth="1"/>
    <col min="6" max="7" width="6.140625" style="2" customWidth="1"/>
    <col min="8" max="8" width="5.7109375" style="2" customWidth="1"/>
    <col min="9" max="9" width="6.00390625" style="2" customWidth="1"/>
    <col min="10" max="10" width="6.00390625" style="118" customWidth="1"/>
    <col min="11" max="11" width="5.140625" style="2" customWidth="1"/>
    <col min="12" max="12" width="6.00390625" style="2" customWidth="1"/>
    <col min="13" max="14" width="5.140625" style="2" customWidth="1"/>
    <col min="15" max="17" width="6.57421875" style="2" bestFit="1" customWidth="1"/>
    <col min="18" max="18" width="5.00390625" style="2" customWidth="1"/>
    <col min="19" max="19" width="5.28125" style="2" customWidth="1"/>
    <col min="20" max="20" width="6.140625" style="2" customWidth="1"/>
    <col min="21" max="21" width="6.28125" style="2" customWidth="1"/>
    <col min="22" max="22" width="8.00390625" style="2" customWidth="1"/>
    <col min="23" max="23" width="6.00390625" style="2" customWidth="1"/>
    <col min="24" max="26" width="6.57421875" style="2" bestFit="1" customWidth="1"/>
    <col min="27" max="27" width="6.421875" style="2" customWidth="1"/>
    <col min="28" max="28" width="5.421875" style="191" customWidth="1"/>
    <col min="29" max="29" width="5.7109375" style="2" bestFit="1" customWidth="1"/>
    <col min="30" max="16384" width="9.140625" style="2" customWidth="1"/>
  </cols>
  <sheetData>
    <row r="2" spans="2:25" ht="15">
      <c r="B2" s="212" t="s">
        <v>150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</row>
    <row r="3" ht="9" customHeight="1"/>
    <row r="4" spans="1:26" ht="15" customHeight="1">
      <c r="A4" s="29"/>
      <c r="B4" s="213" t="s">
        <v>32</v>
      </c>
      <c r="C4" s="214"/>
      <c r="D4" s="214"/>
      <c r="E4" s="214"/>
      <c r="F4" s="215" t="s">
        <v>28</v>
      </c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1" t="s">
        <v>27</v>
      </c>
      <c r="Y4" s="211"/>
      <c r="Z4" s="211"/>
    </row>
    <row r="5" spans="1:27" ht="12.75">
      <c r="A5" s="29"/>
      <c r="B5" s="214"/>
      <c r="C5" s="214"/>
      <c r="D5" s="214"/>
      <c r="E5" s="214"/>
      <c r="F5" s="29">
        <v>1</v>
      </c>
      <c r="G5" s="29">
        <v>2</v>
      </c>
      <c r="H5" s="29">
        <v>3</v>
      </c>
      <c r="I5" s="29">
        <v>4</v>
      </c>
      <c r="J5" s="41">
        <v>5</v>
      </c>
      <c r="K5" s="29">
        <v>6</v>
      </c>
      <c r="L5" s="29">
        <v>7</v>
      </c>
      <c r="M5" s="29">
        <v>8</v>
      </c>
      <c r="N5" s="29">
        <v>9</v>
      </c>
      <c r="O5" s="29">
        <v>10</v>
      </c>
      <c r="P5" s="29">
        <v>11</v>
      </c>
      <c r="Q5" s="29">
        <v>12</v>
      </c>
      <c r="R5" s="29">
        <v>13</v>
      </c>
      <c r="S5" s="29">
        <v>14</v>
      </c>
      <c r="T5" s="29">
        <v>15</v>
      </c>
      <c r="U5" s="29">
        <v>16</v>
      </c>
      <c r="V5" s="29">
        <v>17</v>
      </c>
      <c r="W5" s="29">
        <v>18</v>
      </c>
      <c r="X5" s="30">
        <v>1</v>
      </c>
      <c r="Y5" s="30">
        <v>2</v>
      </c>
      <c r="Z5" s="30">
        <v>3</v>
      </c>
      <c r="AA5" s="2">
        <v>21</v>
      </c>
    </row>
    <row r="6" spans="1:29" ht="237" customHeight="1">
      <c r="A6" s="32"/>
      <c r="B6" s="33" t="s">
        <v>0</v>
      </c>
      <c r="C6" s="32" t="s">
        <v>2</v>
      </c>
      <c r="D6" s="32" t="s">
        <v>3</v>
      </c>
      <c r="E6" s="32" t="s">
        <v>4</v>
      </c>
      <c r="F6" s="32" t="s">
        <v>6</v>
      </c>
      <c r="G6" s="115" t="s">
        <v>7</v>
      </c>
      <c r="H6" s="115" t="s">
        <v>8</v>
      </c>
      <c r="I6" s="115" t="s">
        <v>9</v>
      </c>
      <c r="J6" s="120" t="s">
        <v>10</v>
      </c>
      <c r="K6" s="115" t="s">
        <v>11</v>
      </c>
      <c r="L6" s="115" t="s">
        <v>12</v>
      </c>
      <c r="M6" s="32" t="s">
        <v>13</v>
      </c>
      <c r="N6" s="32" t="s">
        <v>14</v>
      </c>
      <c r="O6" s="32" t="s">
        <v>15</v>
      </c>
      <c r="P6" s="32" t="s">
        <v>16</v>
      </c>
      <c r="Q6" s="32" t="s">
        <v>17</v>
      </c>
      <c r="R6" s="32" t="s">
        <v>18</v>
      </c>
      <c r="S6" s="32" t="s">
        <v>19</v>
      </c>
      <c r="T6" s="32" t="s">
        <v>20</v>
      </c>
      <c r="U6" s="32" t="s">
        <v>21</v>
      </c>
      <c r="V6" s="32" t="s">
        <v>22</v>
      </c>
      <c r="W6" s="32" t="s">
        <v>23</v>
      </c>
      <c r="X6" s="32" t="s">
        <v>24</v>
      </c>
      <c r="Y6" s="32" t="s">
        <v>25</v>
      </c>
      <c r="Z6" s="32" t="s">
        <v>26</v>
      </c>
      <c r="AA6" s="146" t="s">
        <v>137</v>
      </c>
      <c r="AB6" s="192" t="s">
        <v>136</v>
      </c>
      <c r="AC6" s="190" t="s">
        <v>148</v>
      </c>
    </row>
    <row r="7" spans="1:29" ht="14.25">
      <c r="A7" s="6">
        <v>1</v>
      </c>
      <c r="B7" s="121" t="s">
        <v>116</v>
      </c>
      <c r="C7" s="17">
        <v>66</v>
      </c>
      <c r="D7" s="21">
        <v>66</v>
      </c>
      <c r="E7" s="6">
        <v>66</v>
      </c>
      <c r="F7" s="6">
        <v>58</v>
      </c>
      <c r="G7" s="6">
        <v>60</v>
      </c>
      <c r="H7" s="6">
        <v>54</v>
      </c>
      <c r="I7" s="6">
        <v>60</v>
      </c>
      <c r="J7" s="119">
        <v>64</v>
      </c>
      <c r="K7" s="6">
        <v>66</v>
      </c>
      <c r="L7" s="6">
        <v>64</v>
      </c>
      <c r="M7" s="6">
        <v>64</v>
      </c>
      <c r="N7" s="6">
        <v>64</v>
      </c>
      <c r="O7" s="6">
        <v>64</v>
      </c>
      <c r="P7" s="6">
        <v>63</v>
      </c>
      <c r="Q7" s="6">
        <v>66</v>
      </c>
      <c r="R7" s="6">
        <v>59</v>
      </c>
      <c r="S7" s="6">
        <v>59</v>
      </c>
      <c r="T7" s="6">
        <v>63</v>
      </c>
      <c r="U7" s="6">
        <v>65</v>
      </c>
      <c r="V7" s="6">
        <v>58</v>
      </c>
      <c r="W7" s="6">
        <v>58</v>
      </c>
      <c r="X7" s="6">
        <v>61</v>
      </c>
      <c r="Y7" s="6">
        <v>61</v>
      </c>
      <c r="Z7" s="133">
        <v>65</v>
      </c>
      <c r="AA7" s="5">
        <f>SUM(E7:Z7)</f>
        <v>1362</v>
      </c>
      <c r="AB7" s="193">
        <f aca="true" t="shared" si="0" ref="AB7:AB48">AA7/D7/$AA$5</f>
        <v>0.9826839826839827</v>
      </c>
      <c r="AC7" s="136">
        <f>AB7*100/1</f>
        <v>98.26839826839827</v>
      </c>
    </row>
    <row r="8" spans="1:29" ht="15.75" customHeight="1">
      <c r="A8" s="6">
        <v>2</v>
      </c>
      <c r="B8" s="121" t="s">
        <v>92</v>
      </c>
      <c r="C8" s="17">
        <v>101</v>
      </c>
      <c r="D8" s="21">
        <v>97</v>
      </c>
      <c r="E8" s="6">
        <v>97</v>
      </c>
      <c r="F8" s="6">
        <v>80</v>
      </c>
      <c r="G8" s="6">
        <v>88</v>
      </c>
      <c r="H8" s="6">
        <v>70</v>
      </c>
      <c r="I8" s="6">
        <v>82</v>
      </c>
      <c r="J8" s="119">
        <v>90</v>
      </c>
      <c r="K8" s="6">
        <v>93</v>
      </c>
      <c r="L8" s="6">
        <v>92</v>
      </c>
      <c r="M8" s="6">
        <v>87</v>
      </c>
      <c r="N8" s="6">
        <v>86</v>
      </c>
      <c r="O8" s="6">
        <v>92</v>
      </c>
      <c r="P8" s="6">
        <v>94</v>
      </c>
      <c r="Q8" s="6">
        <v>88</v>
      </c>
      <c r="R8" s="6">
        <v>63</v>
      </c>
      <c r="S8" s="6">
        <v>73</v>
      </c>
      <c r="T8" s="6">
        <v>78</v>
      </c>
      <c r="U8" s="6">
        <v>82</v>
      </c>
      <c r="V8" s="6">
        <v>73</v>
      </c>
      <c r="W8" s="6">
        <v>74</v>
      </c>
      <c r="X8" s="6">
        <v>75</v>
      </c>
      <c r="Y8" s="6">
        <v>87</v>
      </c>
      <c r="Z8" s="133">
        <v>84</v>
      </c>
      <c r="AA8" s="5">
        <f aca="true" t="shared" si="1" ref="AA8:AA48">SUM(E8:Z8)</f>
        <v>1828</v>
      </c>
      <c r="AB8" s="193">
        <f t="shared" si="0"/>
        <v>0.8973981345115366</v>
      </c>
      <c r="AC8" s="136">
        <f aca="true" t="shared" si="2" ref="AC8:AC48">AB8*100/1</f>
        <v>89.73981345115367</v>
      </c>
    </row>
    <row r="9" spans="1:29" ht="14.25" customHeight="1">
      <c r="A9" s="6">
        <v>3</v>
      </c>
      <c r="B9" s="70" t="s">
        <v>132</v>
      </c>
      <c r="C9" s="17">
        <v>45</v>
      </c>
      <c r="D9" s="21">
        <v>42</v>
      </c>
      <c r="E9" s="6">
        <v>38</v>
      </c>
      <c r="F9" s="6">
        <v>38</v>
      </c>
      <c r="G9" s="6">
        <v>34</v>
      </c>
      <c r="H9" s="6">
        <v>36</v>
      </c>
      <c r="I9" s="6">
        <v>33</v>
      </c>
      <c r="J9" s="119">
        <v>37</v>
      </c>
      <c r="K9" s="6">
        <v>39</v>
      </c>
      <c r="L9" s="6">
        <v>40</v>
      </c>
      <c r="M9" s="6">
        <v>40</v>
      </c>
      <c r="N9" s="6">
        <v>39</v>
      </c>
      <c r="O9" s="6">
        <v>38</v>
      </c>
      <c r="P9" s="6">
        <v>37</v>
      </c>
      <c r="Q9" s="6">
        <v>37</v>
      </c>
      <c r="R9" s="6">
        <v>29</v>
      </c>
      <c r="S9" s="6">
        <v>30</v>
      </c>
      <c r="T9" s="6">
        <v>32</v>
      </c>
      <c r="U9" s="6">
        <v>29</v>
      </c>
      <c r="V9" s="6">
        <v>28</v>
      </c>
      <c r="W9" s="6">
        <v>29</v>
      </c>
      <c r="X9" s="6">
        <v>16</v>
      </c>
      <c r="Y9" s="6">
        <v>30</v>
      </c>
      <c r="Z9" s="133">
        <v>31</v>
      </c>
      <c r="AA9" s="5">
        <f t="shared" si="1"/>
        <v>740</v>
      </c>
      <c r="AB9" s="193">
        <f t="shared" si="0"/>
        <v>0.8390022675736962</v>
      </c>
      <c r="AC9" s="136">
        <f t="shared" si="2"/>
        <v>83.90022675736962</v>
      </c>
    </row>
    <row r="10" spans="1:29" ht="16.5" customHeight="1">
      <c r="A10" s="6">
        <v>4</v>
      </c>
      <c r="B10" s="70" t="s">
        <v>93</v>
      </c>
      <c r="C10" s="17">
        <v>53</v>
      </c>
      <c r="D10" s="21">
        <v>46</v>
      </c>
      <c r="E10" s="6">
        <v>45</v>
      </c>
      <c r="F10" s="6">
        <v>41</v>
      </c>
      <c r="G10" s="6">
        <v>40</v>
      </c>
      <c r="H10" s="6">
        <v>36</v>
      </c>
      <c r="I10" s="6">
        <v>38</v>
      </c>
      <c r="J10" s="119">
        <v>46</v>
      </c>
      <c r="K10" s="6">
        <v>46</v>
      </c>
      <c r="L10" s="6">
        <v>46</v>
      </c>
      <c r="M10" s="6">
        <v>44</v>
      </c>
      <c r="N10" s="6">
        <v>44</v>
      </c>
      <c r="O10" s="6">
        <v>44</v>
      </c>
      <c r="P10" s="6">
        <v>44</v>
      </c>
      <c r="Q10" s="6">
        <v>46</v>
      </c>
      <c r="R10" s="6">
        <v>41</v>
      </c>
      <c r="S10" s="6">
        <v>41</v>
      </c>
      <c r="T10" s="6">
        <v>37</v>
      </c>
      <c r="U10" s="6">
        <v>42</v>
      </c>
      <c r="V10" s="6">
        <v>40</v>
      </c>
      <c r="W10" s="6">
        <v>35</v>
      </c>
      <c r="X10" s="6">
        <v>38</v>
      </c>
      <c r="Y10" s="6">
        <v>42</v>
      </c>
      <c r="Z10" s="133">
        <v>44</v>
      </c>
      <c r="AA10" s="5">
        <f t="shared" si="1"/>
        <v>920</v>
      </c>
      <c r="AB10" s="193">
        <f t="shared" si="0"/>
        <v>0.9523809523809523</v>
      </c>
      <c r="AC10" s="136">
        <f t="shared" si="2"/>
        <v>95.23809523809523</v>
      </c>
    </row>
    <row r="11" spans="1:29" ht="14.25">
      <c r="A11" s="6">
        <v>5</v>
      </c>
      <c r="B11" s="121" t="s">
        <v>149</v>
      </c>
      <c r="C11" s="19">
        <v>78</v>
      </c>
      <c r="D11" s="23">
        <v>71</v>
      </c>
      <c r="E11" s="1">
        <v>71</v>
      </c>
      <c r="F11" s="1">
        <v>65</v>
      </c>
      <c r="G11" s="1">
        <v>65</v>
      </c>
      <c r="H11" s="1">
        <v>63</v>
      </c>
      <c r="I11" s="1">
        <v>70</v>
      </c>
      <c r="J11" s="119">
        <v>68</v>
      </c>
      <c r="K11" s="1">
        <v>71</v>
      </c>
      <c r="L11" s="1">
        <v>68</v>
      </c>
      <c r="M11" s="1">
        <v>69</v>
      </c>
      <c r="N11" s="1">
        <v>70</v>
      </c>
      <c r="O11" s="1">
        <v>70</v>
      </c>
      <c r="P11" s="1">
        <v>70</v>
      </c>
      <c r="Q11" s="1">
        <v>70</v>
      </c>
      <c r="R11" s="1">
        <v>61</v>
      </c>
      <c r="S11" s="1">
        <v>65</v>
      </c>
      <c r="T11" s="1">
        <v>68</v>
      </c>
      <c r="U11" s="1">
        <v>68</v>
      </c>
      <c r="V11" s="1">
        <v>61</v>
      </c>
      <c r="W11" s="1">
        <v>65</v>
      </c>
      <c r="X11" s="1">
        <v>69</v>
      </c>
      <c r="Y11" s="1">
        <v>67</v>
      </c>
      <c r="Z11" s="140">
        <v>70</v>
      </c>
      <c r="AA11" s="5">
        <f t="shared" si="1"/>
        <v>1484</v>
      </c>
      <c r="AB11" s="193">
        <f t="shared" si="0"/>
        <v>0.9953051643192488</v>
      </c>
      <c r="AC11" s="136">
        <f t="shared" si="2"/>
        <v>99.53051643192488</v>
      </c>
    </row>
    <row r="12" spans="1:29" ht="15.75" customHeight="1">
      <c r="A12" s="6">
        <v>6</v>
      </c>
      <c r="B12" s="121" t="s">
        <v>125</v>
      </c>
      <c r="C12" s="17">
        <v>41</v>
      </c>
      <c r="D12" s="21">
        <v>37</v>
      </c>
      <c r="E12" s="6">
        <v>36</v>
      </c>
      <c r="F12" s="6">
        <v>31</v>
      </c>
      <c r="G12" s="6">
        <v>31</v>
      </c>
      <c r="H12" s="6">
        <v>30</v>
      </c>
      <c r="I12" s="6">
        <v>31</v>
      </c>
      <c r="J12" s="119">
        <v>36</v>
      </c>
      <c r="K12" s="6">
        <v>36</v>
      </c>
      <c r="L12" s="6">
        <v>34</v>
      </c>
      <c r="M12" s="6">
        <v>33</v>
      </c>
      <c r="N12" s="6">
        <v>35</v>
      </c>
      <c r="O12" s="6">
        <v>32</v>
      </c>
      <c r="P12" s="6">
        <v>36</v>
      </c>
      <c r="Q12" s="6">
        <v>36</v>
      </c>
      <c r="R12" s="6">
        <v>31</v>
      </c>
      <c r="S12" s="6">
        <v>32</v>
      </c>
      <c r="T12" s="6">
        <v>32</v>
      </c>
      <c r="U12" s="6">
        <v>33</v>
      </c>
      <c r="V12" s="6">
        <v>32</v>
      </c>
      <c r="W12" s="6">
        <v>27</v>
      </c>
      <c r="X12" s="6">
        <v>36</v>
      </c>
      <c r="Y12" s="6">
        <v>32</v>
      </c>
      <c r="Z12" s="133">
        <v>36</v>
      </c>
      <c r="AA12" s="5">
        <f t="shared" si="1"/>
        <v>728</v>
      </c>
      <c r="AB12" s="193">
        <f t="shared" si="0"/>
        <v>0.936936936936937</v>
      </c>
      <c r="AC12" s="136">
        <f t="shared" si="2"/>
        <v>93.6936936936937</v>
      </c>
    </row>
    <row r="13" spans="1:29" s="9" customFormat="1" ht="15.75" customHeight="1">
      <c r="A13" s="6">
        <v>7</v>
      </c>
      <c r="B13" s="122" t="s">
        <v>134</v>
      </c>
      <c r="C13" s="17">
        <v>74</v>
      </c>
      <c r="D13" s="21">
        <v>60</v>
      </c>
      <c r="E13" s="11">
        <v>59</v>
      </c>
      <c r="F13" s="11">
        <v>53</v>
      </c>
      <c r="G13" s="11">
        <v>55</v>
      </c>
      <c r="H13" s="11">
        <v>48</v>
      </c>
      <c r="I13" s="11">
        <v>52</v>
      </c>
      <c r="J13" s="119">
        <v>59</v>
      </c>
      <c r="K13" s="11">
        <v>60</v>
      </c>
      <c r="L13" s="11">
        <v>60</v>
      </c>
      <c r="M13" s="11">
        <v>59</v>
      </c>
      <c r="N13" s="11">
        <v>57</v>
      </c>
      <c r="O13" s="11">
        <v>55</v>
      </c>
      <c r="P13" s="11">
        <v>58</v>
      </c>
      <c r="Q13" s="11">
        <v>59</v>
      </c>
      <c r="R13" s="11">
        <v>51</v>
      </c>
      <c r="S13" s="11">
        <v>51</v>
      </c>
      <c r="T13" s="11">
        <v>48</v>
      </c>
      <c r="U13" s="11">
        <v>50</v>
      </c>
      <c r="V13" s="11">
        <v>49</v>
      </c>
      <c r="W13" s="11">
        <v>50</v>
      </c>
      <c r="X13" s="11">
        <v>53</v>
      </c>
      <c r="Y13" s="11">
        <v>53</v>
      </c>
      <c r="Z13" s="141">
        <v>55</v>
      </c>
      <c r="AA13" s="5">
        <f t="shared" si="1"/>
        <v>1194</v>
      </c>
      <c r="AB13" s="193">
        <f t="shared" si="0"/>
        <v>0.9476190476190476</v>
      </c>
      <c r="AC13" s="136">
        <f t="shared" si="2"/>
        <v>94.76190476190476</v>
      </c>
    </row>
    <row r="14" spans="1:29" ht="26.25">
      <c r="A14" s="6">
        <v>8</v>
      </c>
      <c r="B14" s="121" t="s">
        <v>130</v>
      </c>
      <c r="C14" s="17">
        <v>49</v>
      </c>
      <c r="D14" s="21">
        <v>42</v>
      </c>
      <c r="E14" s="6">
        <v>35</v>
      </c>
      <c r="F14" s="6">
        <v>33</v>
      </c>
      <c r="G14" s="6">
        <v>29</v>
      </c>
      <c r="H14" s="6">
        <v>30</v>
      </c>
      <c r="I14" s="6">
        <v>26</v>
      </c>
      <c r="J14" s="119">
        <v>34</v>
      </c>
      <c r="K14" s="6">
        <v>39</v>
      </c>
      <c r="L14" s="6">
        <v>38</v>
      </c>
      <c r="M14" s="6">
        <v>36</v>
      </c>
      <c r="N14" s="6">
        <v>31</v>
      </c>
      <c r="O14" s="6">
        <v>35</v>
      </c>
      <c r="P14" s="6">
        <v>35</v>
      </c>
      <c r="Q14" s="6">
        <v>32</v>
      </c>
      <c r="R14" s="6">
        <v>27</v>
      </c>
      <c r="S14" s="6">
        <v>21</v>
      </c>
      <c r="T14" s="6">
        <v>26</v>
      </c>
      <c r="U14" s="6">
        <v>35</v>
      </c>
      <c r="V14" s="6">
        <v>25</v>
      </c>
      <c r="W14" s="6">
        <v>28</v>
      </c>
      <c r="X14" s="6">
        <v>35</v>
      </c>
      <c r="Y14" s="6">
        <v>30</v>
      </c>
      <c r="Z14" s="133">
        <v>31</v>
      </c>
      <c r="AA14" s="5">
        <f t="shared" si="1"/>
        <v>691</v>
      </c>
      <c r="AB14" s="193">
        <f t="shared" si="0"/>
        <v>0.7834467120181406</v>
      </c>
      <c r="AC14" s="147">
        <f t="shared" si="2"/>
        <v>78.34467120181407</v>
      </c>
    </row>
    <row r="15" spans="1:29" ht="15.75" customHeight="1">
      <c r="A15" s="6">
        <v>9</v>
      </c>
      <c r="B15" s="121" t="s">
        <v>41</v>
      </c>
      <c r="C15" s="17">
        <v>47</v>
      </c>
      <c r="D15" s="21">
        <v>46</v>
      </c>
      <c r="E15" s="6">
        <v>43</v>
      </c>
      <c r="F15" s="6">
        <v>30</v>
      </c>
      <c r="G15" s="6">
        <v>35</v>
      </c>
      <c r="H15" s="6">
        <v>35</v>
      </c>
      <c r="I15" s="6">
        <v>40</v>
      </c>
      <c r="J15" s="119">
        <v>40</v>
      </c>
      <c r="K15" s="6">
        <v>46</v>
      </c>
      <c r="L15" s="6">
        <v>41</v>
      </c>
      <c r="M15" s="6">
        <v>40</v>
      </c>
      <c r="N15" s="6">
        <v>40</v>
      </c>
      <c r="O15" s="6">
        <v>44</v>
      </c>
      <c r="P15" s="6">
        <v>41</v>
      </c>
      <c r="Q15" s="6">
        <v>40</v>
      </c>
      <c r="R15" s="6">
        <v>34</v>
      </c>
      <c r="S15" s="6">
        <v>27</v>
      </c>
      <c r="T15" s="6">
        <v>35</v>
      </c>
      <c r="U15" s="6">
        <v>35</v>
      </c>
      <c r="V15" s="6">
        <v>32</v>
      </c>
      <c r="W15" s="6">
        <v>27</v>
      </c>
      <c r="X15" s="6">
        <v>37</v>
      </c>
      <c r="Y15" s="6">
        <v>32</v>
      </c>
      <c r="Z15" s="133">
        <v>26</v>
      </c>
      <c r="AA15" s="5">
        <f t="shared" si="1"/>
        <v>800</v>
      </c>
      <c r="AB15" s="193">
        <f t="shared" si="0"/>
        <v>0.8281573498964803</v>
      </c>
      <c r="AC15" s="136">
        <f t="shared" si="2"/>
        <v>82.81573498964802</v>
      </c>
    </row>
    <row r="16" spans="1:29" ht="15.75" customHeight="1">
      <c r="A16" s="6">
        <v>10</v>
      </c>
      <c r="B16" s="121" t="s">
        <v>69</v>
      </c>
      <c r="C16" s="17">
        <v>49</v>
      </c>
      <c r="D16" s="21">
        <v>44</v>
      </c>
      <c r="E16" s="6">
        <v>41</v>
      </c>
      <c r="F16" s="6">
        <v>33</v>
      </c>
      <c r="G16" s="6">
        <v>35</v>
      </c>
      <c r="H16" s="6">
        <v>24</v>
      </c>
      <c r="I16" s="6">
        <v>32</v>
      </c>
      <c r="J16" s="119">
        <v>37</v>
      </c>
      <c r="K16" s="6">
        <v>37</v>
      </c>
      <c r="L16" s="6">
        <v>40</v>
      </c>
      <c r="M16" s="6">
        <v>37</v>
      </c>
      <c r="N16" s="6">
        <v>37</v>
      </c>
      <c r="O16" s="6">
        <v>37</v>
      </c>
      <c r="P16" s="6">
        <v>40</v>
      </c>
      <c r="Q16" s="6">
        <v>38</v>
      </c>
      <c r="R16" s="6">
        <v>28</v>
      </c>
      <c r="S16" s="6">
        <v>20</v>
      </c>
      <c r="T16" s="6">
        <v>32</v>
      </c>
      <c r="U16" s="6">
        <v>41</v>
      </c>
      <c r="V16" s="6">
        <v>30</v>
      </c>
      <c r="W16" s="6">
        <v>30</v>
      </c>
      <c r="X16" s="6">
        <v>24</v>
      </c>
      <c r="Y16" s="6">
        <v>29</v>
      </c>
      <c r="Z16" s="133">
        <v>29</v>
      </c>
      <c r="AA16" s="5">
        <f t="shared" si="1"/>
        <v>731</v>
      </c>
      <c r="AB16" s="193">
        <f t="shared" si="0"/>
        <v>0.7911255411255411</v>
      </c>
      <c r="AC16" s="147">
        <f t="shared" si="2"/>
        <v>79.11255411255411</v>
      </c>
    </row>
    <row r="17" spans="1:29" ht="15.75" customHeight="1">
      <c r="A17" s="6">
        <v>11</v>
      </c>
      <c r="B17" s="121" t="s">
        <v>53</v>
      </c>
      <c r="C17" s="17">
        <v>39</v>
      </c>
      <c r="D17" s="21">
        <v>36</v>
      </c>
      <c r="E17" s="6">
        <v>25</v>
      </c>
      <c r="F17" s="6">
        <v>25</v>
      </c>
      <c r="G17" s="6">
        <v>21</v>
      </c>
      <c r="H17" s="6">
        <v>17</v>
      </c>
      <c r="I17" s="6">
        <v>23</v>
      </c>
      <c r="J17" s="119">
        <v>29</v>
      </c>
      <c r="K17" s="6">
        <v>31</v>
      </c>
      <c r="L17" s="6">
        <v>25</v>
      </c>
      <c r="M17" s="6">
        <v>28</v>
      </c>
      <c r="N17" s="6">
        <v>25</v>
      </c>
      <c r="O17" s="6">
        <v>24</v>
      </c>
      <c r="P17" s="6">
        <v>29</v>
      </c>
      <c r="Q17" s="6">
        <v>28</v>
      </c>
      <c r="R17" s="6">
        <v>11</v>
      </c>
      <c r="S17" s="6">
        <v>14</v>
      </c>
      <c r="T17" s="6">
        <v>23</v>
      </c>
      <c r="U17" s="6">
        <v>19</v>
      </c>
      <c r="V17" s="6">
        <v>16</v>
      </c>
      <c r="W17" s="6">
        <v>9</v>
      </c>
      <c r="X17" s="6">
        <v>12</v>
      </c>
      <c r="Y17" s="6">
        <v>7</v>
      </c>
      <c r="Z17" s="133">
        <v>13</v>
      </c>
      <c r="AA17" s="5">
        <f t="shared" si="1"/>
        <v>454</v>
      </c>
      <c r="AB17" s="193">
        <f t="shared" si="0"/>
        <v>0.6005291005291005</v>
      </c>
      <c r="AC17" s="137">
        <f t="shared" si="2"/>
        <v>60.05291005291005</v>
      </c>
    </row>
    <row r="18" spans="1:29" ht="15.75" customHeight="1">
      <c r="A18" s="6">
        <v>12</v>
      </c>
      <c r="B18" s="121" t="s">
        <v>68</v>
      </c>
      <c r="C18" s="17">
        <v>50</v>
      </c>
      <c r="D18" s="21">
        <v>46</v>
      </c>
      <c r="E18" s="6">
        <v>37</v>
      </c>
      <c r="F18" s="6">
        <v>40</v>
      </c>
      <c r="G18" s="6">
        <v>28</v>
      </c>
      <c r="H18" s="6">
        <v>24</v>
      </c>
      <c r="I18" s="6">
        <v>36</v>
      </c>
      <c r="J18" s="119">
        <v>38</v>
      </c>
      <c r="K18" s="6">
        <v>43</v>
      </c>
      <c r="L18" s="6">
        <v>38</v>
      </c>
      <c r="M18" s="6">
        <v>40</v>
      </c>
      <c r="N18" s="6">
        <v>33</v>
      </c>
      <c r="O18" s="6">
        <v>39</v>
      </c>
      <c r="P18" s="6">
        <v>37</v>
      </c>
      <c r="Q18" s="6">
        <v>35</v>
      </c>
      <c r="R18" s="6">
        <v>26</v>
      </c>
      <c r="S18" s="6">
        <v>25</v>
      </c>
      <c r="T18" s="6">
        <v>25</v>
      </c>
      <c r="U18" s="6">
        <v>34</v>
      </c>
      <c r="V18" s="6">
        <v>27</v>
      </c>
      <c r="W18" s="6">
        <v>29</v>
      </c>
      <c r="X18" s="6">
        <v>25</v>
      </c>
      <c r="Y18" s="6">
        <v>30</v>
      </c>
      <c r="Z18" s="133">
        <v>27</v>
      </c>
      <c r="AA18" s="5">
        <f t="shared" si="1"/>
        <v>716</v>
      </c>
      <c r="AB18" s="193">
        <f t="shared" si="0"/>
        <v>0.7412008281573499</v>
      </c>
      <c r="AC18" s="147">
        <f t="shared" si="2"/>
        <v>74.12008281573499</v>
      </c>
    </row>
    <row r="19" spans="1:29" ht="15.75" customHeight="1">
      <c r="A19" s="6">
        <v>13</v>
      </c>
      <c r="B19" s="121" t="s">
        <v>52</v>
      </c>
      <c r="C19" s="17">
        <v>47</v>
      </c>
      <c r="D19" s="21">
        <v>42</v>
      </c>
      <c r="E19" s="6">
        <v>25</v>
      </c>
      <c r="F19" s="6">
        <v>33</v>
      </c>
      <c r="G19" s="6">
        <v>30</v>
      </c>
      <c r="H19" s="6">
        <v>28</v>
      </c>
      <c r="I19" s="6">
        <v>29</v>
      </c>
      <c r="J19" s="119">
        <v>33</v>
      </c>
      <c r="K19" s="6">
        <v>39</v>
      </c>
      <c r="L19" s="6">
        <v>24</v>
      </c>
      <c r="M19" s="6">
        <v>31</v>
      </c>
      <c r="N19" s="6">
        <v>30</v>
      </c>
      <c r="O19" s="6">
        <v>30</v>
      </c>
      <c r="P19" s="6">
        <v>30</v>
      </c>
      <c r="Q19" s="6">
        <v>28</v>
      </c>
      <c r="R19" s="6">
        <v>22</v>
      </c>
      <c r="S19" s="6">
        <v>23</v>
      </c>
      <c r="T19" s="6">
        <v>18</v>
      </c>
      <c r="U19" s="6">
        <v>17</v>
      </c>
      <c r="V19" s="6">
        <v>9</v>
      </c>
      <c r="W19" s="6">
        <v>8</v>
      </c>
      <c r="X19" s="6">
        <v>12</v>
      </c>
      <c r="Y19" s="6">
        <v>7</v>
      </c>
      <c r="Z19" s="133">
        <v>7</v>
      </c>
      <c r="AA19" s="5">
        <f t="shared" si="1"/>
        <v>513</v>
      </c>
      <c r="AB19" s="193">
        <f t="shared" si="0"/>
        <v>0.5816326530612245</v>
      </c>
      <c r="AC19" s="137">
        <f t="shared" si="2"/>
        <v>58.16326530612245</v>
      </c>
    </row>
    <row r="20" spans="1:29" ht="14.25" customHeight="1">
      <c r="A20" s="6">
        <v>14</v>
      </c>
      <c r="B20" s="121" t="s">
        <v>46</v>
      </c>
      <c r="C20" s="17">
        <v>72</v>
      </c>
      <c r="D20" s="21">
        <v>66</v>
      </c>
      <c r="E20" s="6">
        <v>40</v>
      </c>
      <c r="F20" s="6">
        <v>47</v>
      </c>
      <c r="G20" s="6">
        <v>23</v>
      </c>
      <c r="H20" s="6">
        <v>33</v>
      </c>
      <c r="I20" s="6">
        <v>32</v>
      </c>
      <c r="J20" s="119">
        <v>57</v>
      </c>
      <c r="K20" s="6">
        <v>60</v>
      </c>
      <c r="L20" s="6">
        <v>46</v>
      </c>
      <c r="M20" s="6">
        <v>39</v>
      </c>
      <c r="N20" s="6">
        <v>43</v>
      </c>
      <c r="O20" s="6">
        <v>46</v>
      </c>
      <c r="P20" s="6">
        <v>38</v>
      </c>
      <c r="Q20" s="6">
        <v>38</v>
      </c>
      <c r="R20" s="6">
        <v>21</v>
      </c>
      <c r="S20" s="6">
        <v>20</v>
      </c>
      <c r="T20" s="6">
        <v>30</v>
      </c>
      <c r="U20" s="6">
        <v>45</v>
      </c>
      <c r="V20" s="6">
        <v>18</v>
      </c>
      <c r="W20" s="6">
        <v>26</v>
      </c>
      <c r="X20" s="6">
        <v>31</v>
      </c>
      <c r="Y20" s="6">
        <v>51</v>
      </c>
      <c r="Z20" s="133">
        <v>33</v>
      </c>
      <c r="AA20" s="5">
        <f t="shared" si="1"/>
        <v>817</v>
      </c>
      <c r="AB20" s="193">
        <f t="shared" si="0"/>
        <v>0.5894660894660895</v>
      </c>
      <c r="AC20" s="137">
        <f t="shared" si="2"/>
        <v>58.94660894660895</v>
      </c>
    </row>
    <row r="21" spans="1:29" s="9" customFormat="1" ht="15.75" customHeight="1">
      <c r="A21" s="6">
        <v>15</v>
      </c>
      <c r="B21" s="122" t="s">
        <v>44</v>
      </c>
      <c r="C21" s="17">
        <v>51</v>
      </c>
      <c r="D21" s="21">
        <v>42</v>
      </c>
      <c r="E21" s="11">
        <v>36</v>
      </c>
      <c r="F21" s="11">
        <v>31</v>
      </c>
      <c r="G21" s="11">
        <v>32</v>
      </c>
      <c r="H21" s="11">
        <v>32</v>
      </c>
      <c r="I21" s="11">
        <v>33</v>
      </c>
      <c r="J21" s="119">
        <v>39</v>
      </c>
      <c r="K21" s="11">
        <v>35</v>
      </c>
      <c r="L21" s="11">
        <v>38</v>
      </c>
      <c r="M21" s="11">
        <v>29</v>
      </c>
      <c r="N21" s="11">
        <v>31</v>
      </c>
      <c r="O21" s="11">
        <v>31</v>
      </c>
      <c r="P21" s="11">
        <v>35</v>
      </c>
      <c r="Q21" s="11">
        <v>31</v>
      </c>
      <c r="R21" s="11">
        <v>27</v>
      </c>
      <c r="S21" s="11">
        <v>29</v>
      </c>
      <c r="T21" s="11">
        <v>26</v>
      </c>
      <c r="U21" s="11">
        <v>34</v>
      </c>
      <c r="V21" s="11">
        <v>22</v>
      </c>
      <c r="W21" s="11">
        <v>26</v>
      </c>
      <c r="X21" s="11">
        <v>35</v>
      </c>
      <c r="Y21" s="11">
        <v>37</v>
      </c>
      <c r="Z21" s="141">
        <v>32</v>
      </c>
      <c r="AA21" s="5">
        <f t="shared" si="1"/>
        <v>701</v>
      </c>
      <c r="AB21" s="193">
        <f t="shared" si="0"/>
        <v>0.7947845804988661</v>
      </c>
      <c r="AC21" s="147">
        <f t="shared" si="2"/>
        <v>79.47845804988661</v>
      </c>
    </row>
    <row r="22" spans="1:29" s="9" customFormat="1" ht="15.75" customHeight="1">
      <c r="A22" s="6">
        <v>16</v>
      </c>
      <c r="B22" s="121" t="s">
        <v>67</v>
      </c>
      <c r="C22" s="17">
        <v>22</v>
      </c>
      <c r="D22" s="21">
        <v>21</v>
      </c>
      <c r="E22" s="11">
        <v>21</v>
      </c>
      <c r="F22" s="11">
        <v>20</v>
      </c>
      <c r="G22" s="11">
        <v>21</v>
      </c>
      <c r="H22" s="11">
        <v>18</v>
      </c>
      <c r="I22" s="11">
        <v>19</v>
      </c>
      <c r="J22" s="119">
        <v>21</v>
      </c>
      <c r="K22" s="11">
        <v>21</v>
      </c>
      <c r="L22" s="11">
        <v>21</v>
      </c>
      <c r="M22" s="11">
        <v>20</v>
      </c>
      <c r="N22" s="11">
        <v>21</v>
      </c>
      <c r="O22" s="11">
        <v>20</v>
      </c>
      <c r="P22" s="11">
        <v>20</v>
      </c>
      <c r="Q22" s="11">
        <v>20</v>
      </c>
      <c r="R22" s="11">
        <v>15</v>
      </c>
      <c r="S22" s="11">
        <v>21</v>
      </c>
      <c r="T22" s="11">
        <v>21</v>
      </c>
      <c r="U22" s="11">
        <v>20</v>
      </c>
      <c r="V22" s="11">
        <v>20</v>
      </c>
      <c r="W22" s="11">
        <v>18</v>
      </c>
      <c r="X22" s="11">
        <v>18</v>
      </c>
      <c r="Y22" s="11">
        <v>20</v>
      </c>
      <c r="Z22" s="141">
        <v>19</v>
      </c>
      <c r="AA22" s="5">
        <f t="shared" si="1"/>
        <v>435</v>
      </c>
      <c r="AB22" s="193">
        <f t="shared" si="0"/>
        <v>0.9863945578231293</v>
      </c>
      <c r="AC22" s="136">
        <f t="shared" si="2"/>
        <v>98.63945578231294</v>
      </c>
    </row>
    <row r="23" spans="1:29" ht="12.75" customHeight="1">
      <c r="A23" s="6">
        <v>17</v>
      </c>
      <c r="B23" s="121" t="s">
        <v>117</v>
      </c>
      <c r="C23" s="17">
        <v>75</v>
      </c>
      <c r="D23" s="21">
        <v>72</v>
      </c>
      <c r="E23" s="6">
        <v>64</v>
      </c>
      <c r="F23" s="6">
        <v>49</v>
      </c>
      <c r="G23" s="6">
        <v>47</v>
      </c>
      <c r="H23" s="6">
        <v>37</v>
      </c>
      <c r="I23" s="6">
        <v>41</v>
      </c>
      <c r="J23" s="119">
        <v>60</v>
      </c>
      <c r="K23" s="6">
        <v>68</v>
      </c>
      <c r="L23" s="6">
        <v>56</v>
      </c>
      <c r="M23" s="6">
        <v>56</v>
      </c>
      <c r="N23" s="6">
        <v>51</v>
      </c>
      <c r="O23" s="6">
        <v>63</v>
      </c>
      <c r="P23" s="6">
        <v>63</v>
      </c>
      <c r="Q23" s="6">
        <v>53</v>
      </c>
      <c r="R23" s="6">
        <v>28</v>
      </c>
      <c r="S23" s="6">
        <v>41</v>
      </c>
      <c r="T23" s="6">
        <v>35</v>
      </c>
      <c r="U23" s="6">
        <v>53</v>
      </c>
      <c r="V23" s="6">
        <v>38</v>
      </c>
      <c r="W23" s="6">
        <v>40</v>
      </c>
      <c r="X23" s="6">
        <v>50</v>
      </c>
      <c r="Y23" s="6">
        <v>48</v>
      </c>
      <c r="Z23" s="133">
        <v>37</v>
      </c>
      <c r="AA23" s="5">
        <f t="shared" si="1"/>
        <v>1078</v>
      </c>
      <c r="AB23" s="193">
        <f t="shared" si="0"/>
        <v>0.7129629629629629</v>
      </c>
      <c r="AC23" s="147">
        <f t="shared" si="2"/>
        <v>71.29629629629629</v>
      </c>
    </row>
    <row r="24" spans="1:29" ht="15.75" customHeight="1">
      <c r="A24" s="6">
        <v>18</v>
      </c>
      <c r="B24" s="121" t="s">
        <v>66</v>
      </c>
      <c r="C24" s="17">
        <v>53</v>
      </c>
      <c r="D24" s="21">
        <v>46</v>
      </c>
      <c r="E24" s="6">
        <v>46</v>
      </c>
      <c r="F24" s="6">
        <v>39</v>
      </c>
      <c r="G24" s="6">
        <v>45</v>
      </c>
      <c r="H24" s="6">
        <v>33</v>
      </c>
      <c r="I24" s="6">
        <v>39</v>
      </c>
      <c r="J24" s="119">
        <v>42</v>
      </c>
      <c r="K24" s="6">
        <v>45</v>
      </c>
      <c r="L24" s="6">
        <v>44</v>
      </c>
      <c r="M24" s="6">
        <v>44</v>
      </c>
      <c r="N24" s="6">
        <v>43</v>
      </c>
      <c r="O24" s="6">
        <v>41</v>
      </c>
      <c r="P24" s="6">
        <v>43</v>
      </c>
      <c r="Q24" s="6">
        <v>40</v>
      </c>
      <c r="R24" s="6">
        <v>32</v>
      </c>
      <c r="S24" s="6">
        <v>36</v>
      </c>
      <c r="T24" s="6">
        <v>40</v>
      </c>
      <c r="U24" s="6">
        <v>40</v>
      </c>
      <c r="V24" s="6">
        <v>35</v>
      </c>
      <c r="W24" s="6">
        <v>34</v>
      </c>
      <c r="X24" s="6">
        <v>39</v>
      </c>
      <c r="Y24" s="6">
        <v>40</v>
      </c>
      <c r="Z24" s="133">
        <v>46</v>
      </c>
      <c r="AA24" s="5">
        <f t="shared" si="1"/>
        <v>886</v>
      </c>
      <c r="AB24" s="193">
        <f t="shared" si="0"/>
        <v>0.9171842650103519</v>
      </c>
      <c r="AC24" s="136">
        <f t="shared" si="2"/>
        <v>91.71842650103518</v>
      </c>
    </row>
    <row r="25" spans="1:29" ht="15.75" customHeight="1">
      <c r="A25" s="6">
        <v>19</v>
      </c>
      <c r="B25" s="121" t="s">
        <v>49</v>
      </c>
      <c r="C25" s="17">
        <v>54</v>
      </c>
      <c r="D25" s="21">
        <v>48</v>
      </c>
      <c r="E25" s="6">
        <v>41</v>
      </c>
      <c r="F25" s="6">
        <v>40</v>
      </c>
      <c r="G25" s="6">
        <v>35</v>
      </c>
      <c r="H25" s="6">
        <v>35</v>
      </c>
      <c r="I25" s="6">
        <v>37</v>
      </c>
      <c r="J25" s="119">
        <v>42</v>
      </c>
      <c r="K25" s="6">
        <v>43</v>
      </c>
      <c r="L25" s="6">
        <v>43</v>
      </c>
      <c r="M25" s="6">
        <v>38</v>
      </c>
      <c r="N25" s="6">
        <v>37</v>
      </c>
      <c r="O25" s="6">
        <v>42</v>
      </c>
      <c r="P25" s="6">
        <v>39</v>
      </c>
      <c r="Q25" s="6">
        <v>37</v>
      </c>
      <c r="R25" s="6">
        <v>32</v>
      </c>
      <c r="S25" s="6">
        <v>29</v>
      </c>
      <c r="T25" s="6">
        <v>34</v>
      </c>
      <c r="U25" s="6">
        <v>36</v>
      </c>
      <c r="V25" s="6">
        <v>30</v>
      </c>
      <c r="W25" s="6">
        <v>25</v>
      </c>
      <c r="X25" s="6">
        <v>35</v>
      </c>
      <c r="Y25" s="6">
        <v>35</v>
      </c>
      <c r="Z25" s="133">
        <v>31</v>
      </c>
      <c r="AA25" s="5">
        <f t="shared" si="1"/>
        <v>796</v>
      </c>
      <c r="AB25" s="193">
        <f t="shared" si="0"/>
        <v>0.7896825396825397</v>
      </c>
      <c r="AC25" s="147">
        <f t="shared" si="2"/>
        <v>78.96825396825396</v>
      </c>
    </row>
    <row r="26" spans="1:29" s="9" customFormat="1" ht="15.75" customHeight="1">
      <c r="A26" s="6">
        <v>20</v>
      </c>
      <c r="B26" s="122" t="s">
        <v>65</v>
      </c>
      <c r="C26" s="17">
        <v>48</v>
      </c>
      <c r="D26" s="21">
        <v>37</v>
      </c>
      <c r="E26" s="11">
        <v>28</v>
      </c>
      <c r="F26" s="11">
        <v>28</v>
      </c>
      <c r="G26" s="11">
        <v>26</v>
      </c>
      <c r="H26" s="11">
        <v>19</v>
      </c>
      <c r="I26" s="11">
        <v>27</v>
      </c>
      <c r="J26" s="119">
        <v>35</v>
      </c>
      <c r="K26" s="11">
        <v>30</v>
      </c>
      <c r="L26" s="11">
        <v>31</v>
      </c>
      <c r="M26" s="11">
        <v>22</v>
      </c>
      <c r="N26" s="11">
        <v>23</v>
      </c>
      <c r="O26" s="11">
        <v>30</v>
      </c>
      <c r="P26" s="11">
        <v>25</v>
      </c>
      <c r="Q26" s="11">
        <v>27</v>
      </c>
      <c r="R26" s="11">
        <v>11</v>
      </c>
      <c r="S26" s="11">
        <v>16</v>
      </c>
      <c r="T26" s="11">
        <v>21</v>
      </c>
      <c r="U26" s="11">
        <v>23</v>
      </c>
      <c r="V26" s="11">
        <v>26</v>
      </c>
      <c r="W26" s="11">
        <v>18</v>
      </c>
      <c r="X26" s="11">
        <v>22</v>
      </c>
      <c r="Y26" s="11">
        <v>27</v>
      </c>
      <c r="Z26" s="141">
        <v>24</v>
      </c>
      <c r="AA26" s="5">
        <f t="shared" si="1"/>
        <v>539</v>
      </c>
      <c r="AB26" s="193">
        <f t="shared" si="0"/>
        <v>0.6936936936936937</v>
      </c>
      <c r="AC26" s="147">
        <f t="shared" si="2"/>
        <v>69.36936936936937</v>
      </c>
    </row>
    <row r="27" spans="1:29" ht="15.75" customHeight="1">
      <c r="A27" s="6">
        <v>21</v>
      </c>
      <c r="B27" s="121" t="s">
        <v>34</v>
      </c>
      <c r="C27" s="17">
        <v>99</v>
      </c>
      <c r="D27" s="21">
        <v>86</v>
      </c>
      <c r="E27" s="6">
        <v>65</v>
      </c>
      <c r="F27" s="6">
        <v>61</v>
      </c>
      <c r="G27" s="6">
        <v>50</v>
      </c>
      <c r="H27" s="6">
        <v>57</v>
      </c>
      <c r="I27" s="6">
        <v>46</v>
      </c>
      <c r="J27" s="119">
        <v>80</v>
      </c>
      <c r="K27" s="6">
        <v>77</v>
      </c>
      <c r="L27" s="6">
        <v>70</v>
      </c>
      <c r="M27" s="6">
        <v>69</v>
      </c>
      <c r="N27" s="6">
        <v>65</v>
      </c>
      <c r="O27" s="6">
        <v>61</v>
      </c>
      <c r="P27" s="6">
        <v>64</v>
      </c>
      <c r="Q27" s="6">
        <v>57</v>
      </c>
      <c r="R27" s="6">
        <v>47</v>
      </c>
      <c r="S27" s="6">
        <v>43</v>
      </c>
      <c r="T27" s="6">
        <v>44</v>
      </c>
      <c r="U27" s="6">
        <v>59</v>
      </c>
      <c r="V27" s="6">
        <v>37</v>
      </c>
      <c r="W27" s="6">
        <v>40</v>
      </c>
      <c r="X27" s="6">
        <v>46</v>
      </c>
      <c r="Y27" s="6">
        <v>48</v>
      </c>
      <c r="Z27" s="133">
        <v>47</v>
      </c>
      <c r="AA27" s="5">
        <f t="shared" si="1"/>
        <v>1233</v>
      </c>
      <c r="AB27" s="193">
        <f t="shared" si="0"/>
        <v>0.6827242524916943</v>
      </c>
      <c r="AC27" s="147">
        <f t="shared" si="2"/>
        <v>68.27242524916943</v>
      </c>
    </row>
    <row r="28" spans="1:29" ht="15.75" customHeight="1">
      <c r="A28" s="6">
        <v>22</v>
      </c>
      <c r="B28" s="121" t="s">
        <v>43</v>
      </c>
      <c r="C28" s="17">
        <v>60</v>
      </c>
      <c r="D28" s="21">
        <v>50</v>
      </c>
      <c r="E28" s="6">
        <v>37</v>
      </c>
      <c r="F28" s="6">
        <v>34</v>
      </c>
      <c r="G28" s="6">
        <v>38</v>
      </c>
      <c r="H28" s="6">
        <v>28</v>
      </c>
      <c r="I28" s="6">
        <v>25</v>
      </c>
      <c r="J28" s="119">
        <v>44</v>
      </c>
      <c r="K28" s="6">
        <v>45</v>
      </c>
      <c r="L28" s="6">
        <v>35</v>
      </c>
      <c r="M28" s="6">
        <v>44</v>
      </c>
      <c r="N28" s="6">
        <v>40</v>
      </c>
      <c r="O28" s="6">
        <v>30</v>
      </c>
      <c r="P28" s="6">
        <v>45</v>
      </c>
      <c r="Q28" s="6">
        <v>36</v>
      </c>
      <c r="R28" s="6">
        <v>23</v>
      </c>
      <c r="S28" s="6">
        <v>20</v>
      </c>
      <c r="T28" s="6">
        <v>31</v>
      </c>
      <c r="U28" s="6">
        <v>35</v>
      </c>
      <c r="V28" s="6">
        <v>24</v>
      </c>
      <c r="W28" s="6">
        <v>23</v>
      </c>
      <c r="X28" s="6">
        <v>23</v>
      </c>
      <c r="Y28" s="6">
        <v>22</v>
      </c>
      <c r="Z28" s="133">
        <v>22</v>
      </c>
      <c r="AA28" s="5">
        <f t="shared" si="1"/>
        <v>704</v>
      </c>
      <c r="AB28" s="193">
        <f t="shared" si="0"/>
        <v>0.6704761904761904</v>
      </c>
      <c r="AC28" s="147">
        <f t="shared" si="2"/>
        <v>67.04761904761905</v>
      </c>
    </row>
    <row r="29" spans="1:29" ht="15.75" customHeight="1">
      <c r="A29" s="6">
        <v>23</v>
      </c>
      <c r="B29" s="70" t="s">
        <v>64</v>
      </c>
      <c r="C29" s="17">
        <v>37</v>
      </c>
      <c r="D29" s="21">
        <v>33</v>
      </c>
      <c r="E29" s="6">
        <v>27</v>
      </c>
      <c r="F29" s="6">
        <v>22</v>
      </c>
      <c r="G29" s="6">
        <v>16</v>
      </c>
      <c r="H29" s="6">
        <v>30</v>
      </c>
      <c r="I29" s="6">
        <v>24</v>
      </c>
      <c r="J29" s="119">
        <v>29</v>
      </c>
      <c r="K29" s="6">
        <v>31</v>
      </c>
      <c r="L29" s="6">
        <v>27</v>
      </c>
      <c r="M29" s="6">
        <v>30</v>
      </c>
      <c r="N29" s="6">
        <v>24</v>
      </c>
      <c r="O29" s="6">
        <v>23</v>
      </c>
      <c r="P29" s="6">
        <v>24</v>
      </c>
      <c r="Q29" s="6">
        <v>24</v>
      </c>
      <c r="R29" s="6">
        <v>20</v>
      </c>
      <c r="S29" s="6">
        <v>21</v>
      </c>
      <c r="T29" s="6">
        <v>26</v>
      </c>
      <c r="U29" s="6">
        <v>26</v>
      </c>
      <c r="V29" s="6">
        <v>22</v>
      </c>
      <c r="W29" s="6">
        <v>21</v>
      </c>
      <c r="X29" s="6">
        <v>22</v>
      </c>
      <c r="Y29" s="6">
        <v>20</v>
      </c>
      <c r="Z29" s="133">
        <v>27</v>
      </c>
      <c r="AA29" s="5">
        <f t="shared" si="1"/>
        <v>536</v>
      </c>
      <c r="AB29" s="193">
        <f t="shared" si="0"/>
        <v>0.7734487734487734</v>
      </c>
      <c r="AC29" s="147">
        <f t="shared" si="2"/>
        <v>77.34487734487733</v>
      </c>
    </row>
    <row r="30" spans="1:29" ht="15.75" customHeight="1">
      <c r="A30" s="6">
        <v>24</v>
      </c>
      <c r="B30" s="121" t="s">
        <v>47</v>
      </c>
      <c r="C30" s="17">
        <v>49</v>
      </c>
      <c r="D30" s="21">
        <v>48</v>
      </c>
      <c r="E30" s="6">
        <v>48</v>
      </c>
      <c r="F30" s="6">
        <v>44</v>
      </c>
      <c r="G30" s="6">
        <v>41</v>
      </c>
      <c r="H30" s="6">
        <v>41</v>
      </c>
      <c r="I30" s="6">
        <v>40</v>
      </c>
      <c r="J30" s="119">
        <v>45</v>
      </c>
      <c r="K30" s="6">
        <v>48</v>
      </c>
      <c r="L30" s="6">
        <v>42</v>
      </c>
      <c r="M30" s="6">
        <v>44</v>
      </c>
      <c r="N30" s="6">
        <v>43</v>
      </c>
      <c r="O30" s="6">
        <v>47</v>
      </c>
      <c r="P30" s="6">
        <v>40</v>
      </c>
      <c r="Q30" s="6">
        <v>45</v>
      </c>
      <c r="R30" s="6">
        <v>29</v>
      </c>
      <c r="S30" s="6">
        <v>32</v>
      </c>
      <c r="T30" s="6">
        <v>41</v>
      </c>
      <c r="U30" s="6">
        <v>42</v>
      </c>
      <c r="V30" s="6">
        <v>31</v>
      </c>
      <c r="W30" s="6">
        <v>33</v>
      </c>
      <c r="X30" s="6">
        <v>30</v>
      </c>
      <c r="Y30" s="6">
        <v>34</v>
      </c>
      <c r="Z30" s="133">
        <v>34</v>
      </c>
      <c r="AA30" s="5">
        <f t="shared" si="1"/>
        <v>874</v>
      </c>
      <c r="AB30" s="193">
        <f t="shared" si="0"/>
        <v>0.867063492063492</v>
      </c>
      <c r="AC30" s="136">
        <f t="shared" si="2"/>
        <v>86.7063492063492</v>
      </c>
    </row>
    <row r="31" spans="1:29" ht="15.75" customHeight="1">
      <c r="A31" s="6">
        <v>25</v>
      </c>
      <c r="B31" s="121" t="s">
        <v>63</v>
      </c>
      <c r="C31" s="17">
        <v>52</v>
      </c>
      <c r="D31" s="21">
        <v>43</v>
      </c>
      <c r="E31" s="6">
        <v>43</v>
      </c>
      <c r="F31" s="6">
        <v>38</v>
      </c>
      <c r="G31" s="6">
        <v>36</v>
      </c>
      <c r="H31" s="6">
        <v>33</v>
      </c>
      <c r="I31" s="6">
        <v>35</v>
      </c>
      <c r="J31" s="119">
        <v>42</v>
      </c>
      <c r="K31" s="6">
        <v>40</v>
      </c>
      <c r="L31" s="6">
        <v>39</v>
      </c>
      <c r="M31" s="6">
        <v>38</v>
      </c>
      <c r="N31" s="6">
        <v>39</v>
      </c>
      <c r="O31" s="6">
        <v>39</v>
      </c>
      <c r="P31" s="6">
        <v>41</v>
      </c>
      <c r="Q31" s="6">
        <v>40</v>
      </c>
      <c r="R31" s="6">
        <v>36</v>
      </c>
      <c r="S31" s="6">
        <v>36</v>
      </c>
      <c r="T31" s="6">
        <v>35</v>
      </c>
      <c r="U31" s="6">
        <v>40</v>
      </c>
      <c r="V31" s="6">
        <v>34</v>
      </c>
      <c r="W31" s="6">
        <v>36</v>
      </c>
      <c r="X31" s="6">
        <v>40</v>
      </c>
      <c r="Y31" s="6">
        <v>37</v>
      </c>
      <c r="Z31" s="133">
        <v>39</v>
      </c>
      <c r="AA31" s="5">
        <f t="shared" si="1"/>
        <v>836</v>
      </c>
      <c r="AB31" s="193">
        <f t="shared" si="0"/>
        <v>0.9258028792912514</v>
      </c>
      <c r="AC31" s="136">
        <f t="shared" si="2"/>
        <v>92.58028792912513</v>
      </c>
    </row>
    <row r="32" spans="1:29" s="9" customFormat="1" ht="15.75" customHeight="1">
      <c r="A32" s="6">
        <v>26</v>
      </c>
      <c r="B32" s="122" t="s">
        <v>42</v>
      </c>
      <c r="C32" s="17">
        <v>52</v>
      </c>
      <c r="D32" s="21">
        <v>45</v>
      </c>
      <c r="E32" s="11">
        <v>39</v>
      </c>
      <c r="F32" s="11">
        <v>36</v>
      </c>
      <c r="G32" s="11">
        <v>31</v>
      </c>
      <c r="H32" s="11">
        <v>31</v>
      </c>
      <c r="I32" s="11">
        <v>16</v>
      </c>
      <c r="J32" s="119">
        <v>44</v>
      </c>
      <c r="K32" s="11">
        <v>42</v>
      </c>
      <c r="L32" s="11">
        <v>36</v>
      </c>
      <c r="M32" s="11">
        <v>39</v>
      </c>
      <c r="N32" s="11">
        <v>44</v>
      </c>
      <c r="O32" s="11">
        <v>27</v>
      </c>
      <c r="P32" s="11">
        <v>40</v>
      </c>
      <c r="Q32" s="11">
        <v>35</v>
      </c>
      <c r="R32" s="11">
        <v>16</v>
      </c>
      <c r="S32" s="11">
        <v>26</v>
      </c>
      <c r="T32" s="11">
        <v>31</v>
      </c>
      <c r="U32" s="11">
        <v>28</v>
      </c>
      <c r="V32" s="11">
        <v>32</v>
      </c>
      <c r="W32" s="11">
        <v>26</v>
      </c>
      <c r="X32" s="11">
        <v>19</v>
      </c>
      <c r="Y32" s="11">
        <v>26</v>
      </c>
      <c r="Z32" s="141">
        <v>19</v>
      </c>
      <c r="AA32" s="5">
        <f t="shared" si="1"/>
        <v>683</v>
      </c>
      <c r="AB32" s="193">
        <f t="shared" si="0"/>
        <v>0.7227513227513227</v>
      </c>
      <c r="AC32" s="147">
        <f t="shared" si="2"/>
        <v>72.27513227513226</v>
      </c>
    </row>
    <row r="33" spans="1:29" ht="14.25">
      <c r="A33" s="6">
        <v>27</v>
      </c>
      <c r="B33" s="121" t="s">
        <v>39</v>
      </c>
      <c r="C33" s="17">
        <v>78</v>
      </c>
      <c r="D33" s="21">
        <v>78</v>
      </c>
      <c r="E33" s="6">
        <v>72</v>
      </c>
      <c r="F33" s="6">
        <v>64</v>
      </c>
      <c r="G33" s="6">
        <v>62</v>
      </c>
      <c r="H33" s="6">
        <v>65</v>
      </c>
      <c r="I33" s="6">
        <v>33</v>
      </c>
      <c r="J33" s="119">
        <v>65</v>
      </c>
      <c r="K33" s="6">
        <v>69</v>
      </c>
      <c r="L33" s="6">
        <v>58</v>
      </c>
      <c r="M33" s="6">
        <v>73</v>
      </c>
      <c r="N33" s="6">
        <v>63</v>
      </c>
      <c r="O33" s="6">
        <v>66</v>
      </c>
      <c r="P33" s="6">
        <v>64</v>
      </c>
      <c r="Q33" s="6">
        <v>69</v>
      </c>
      <c r="R33" s="6">
        <v>46</v>
      </c>
      <c r="S33" s="6">
        <v>48</v>
      </c>
      <c r="T33" s="6">
        <v>65</v>
      </c>
      <c r="U33" s="6">
        <v>68</v>
      </c>
      <c r="V33" s="6">
        <v>45</v>
      </c>
      <c r="W33" s="6">
        <v>44</v>
      </c>
      <c r="X33" s="6">
        <v>44</v>
      </c>
      <c r="Y33" s="6">
        <v>65</v>
      </c>
      <c r="Z33" s="133">
        <v>58</v>
      </c>
      <c r="AA33" s="5">
        <f t="shared" si="1"/>
        <v>1306</v>
      </c>
      <c r="AB33" s="193">
        <f t="shared" si="0"/>
        <v>0.7973137973137974</v>
      </c>
      <c r="AC33" s="147">
        <f t="shared" si="2"/>
        <v>79.73137973137973</v>
      </c>
    </row>
    <row r="34" spans="1:29" ht="14.25">
      <c r="A34" s="6">
        <v>28</v>
      </c>
      <c r="B34" s="121" t="s">
        <v>62</v>
      </c>
      <c r="C34" s="20">
        <v>16</v>
      </c>
      <c r="D34" s="24">
        <v>17</v>
      </c>
      <c r="E34" s="15">
        <v>12</v>
      </c>
      <c r="F34" s="15">
        <v>16</v>
      </c>
      <c r="G34" s="39">
        <v>17</v>
      </c>
      <c r="H34" s="39">
        <v>12</v>
      </c>
      <c r="I34" s="39">
        <v>14</v>
      </c>
      <c r="J34" s="119">
        <v>16</v>
      </c>
      <c r="K34" s="39">
        <v>13</v>
      </c>
      <c r="L34" s="39">
        <v>17</v>
      </c>
      <c r="M34" s="15">
        <v>15</v>
      </c>
      <c r="N34" s="15">
        <v>12</v>
      </c>
      <c r="O34" s="15">
        <v>14</v>
      </c>
      <c r="P34" s="15">
        <v>15</v>
      </c>
      <c r="Q34" s="15">
        <v>12</v>
      </c>
      <c r="R34" s="15">
        <v>14</v>
      </c>
      <c r="S34" s="15">
        <v>12</v>
      </c>
      <c r="T34" s="15">
        <v>13</v>
      </c>
      <c r="U34" s="15">
        <v>14</v>
      </c>
      <c r="V34" s="15">
        <v>12</v>
      </c>
      <c r="W34" s="15">
        <v>13</v>
      </c>
      <c r="X34" s="15">
        <v>8</v>
      </c>
      <c r="Y34" s="15">
        <v>5</v>
      </c>
      <c r="Z34" s="142">
        <v>2</v>
      </c>
      <c r="AA34" s="5">
        <f t="shared" si="1"/>
        <v>278</v>
      </c>
      <c r="AB34" s="193">
        <f t="shared" si="0"/>
        <v>0.7787114845938374</v>
      </c>
      <c r="AC34" s="147">
        <f t="shared" si="2"/>
        <v>77.87114845938375</v>
      </c>
    </row>
    <row r="35" spans="1:29" s="9" customFormat="1" ht="14.25">
      <c r="A35" s="6">
        <v>29</v>
      </c>
      <c r="B35" s="122" t="s">
        <v>33</v>
      </c>
      <c r="C35" s="20">
        <v>26</v>
      </c>
      <c r="D35" s="24">
        <v>26</v>
      </c>
      <c r="E35" s="8">
        <v>18</v>
      </c>
      <c r="F35" s="8">
        <v>19</v>
      </c>
      <c r="G35" s="8">
        <v>16</v>
      </c>
      <c r="H35" s="8">
        <v>12</v>
      </c>
      <c r="I35" s="8">
        <v>10</v>
      </c>
      <c r="J35" s="119">
        <v>21</v>
      </c>
      <c r="K35" s="8">
        <v>22</v>
      </c>
      <c r="L35" s="8">
        <v>21</v>
      </c>
      <c r="M35" s="8">
        <v>20</v>
      </c>
      <c r="N35" s="8">
        <v>14</v>
      </c>
      <c r="O35" s="8">
        <v>22</v>
      </c>
      <c r="P35" s="8">
        <v>17</v>
      </c>
      <c r="Q35" s="8">
        <v>13</v>
      </c>
      <c r="R35" s="8">
        <v>10</v>
      </c>
      <c r="S35" s="8">
        <v>16</v>
      </c>
      <c r="T35" s="8">
        <v>16</v>
      </c>
      <c r="U35" s="8">
        <v>11</v>
      </c>
      <c r="V35" s="8">
        <v>11</v>
      </c>
      <c r="W35" s="8">
        <v>13</v>
      </c>
      <c r="X35" s="8">
        <v>13</v>
      </c>
      <c r="Y35" s="8">
        <v>16</v>
      </c>
      <c r="Z35" s="143">
        <v>15</v>
      </c>
      <c r="AA35" s="5">
        <f t="shared" si="1"/>
        <v>346</v>
      </c>
      <c r="AB35" s="193">
        <f t="shared" si="0"/>
        <v>0.6336996336996338</v>
      </c>
      <c r="AC35" s="137">
        <f t="shared" si="2"/>
        <v>63.36996336996338</v>
      </c>
    </row>
    <row r="36" spans="1:29" ht="14.25">
      <c r="A36" s="6">
        <v>30</v>
      </c>
      <c r="B36" s="121" t="s">
        <v>61</v>
      </c>
      <c r="C36" s="20">
        <v>25</v>
      </c>
      <c r="D36" s="24">
        <v>25</v>
      </c>
      <c r="E36" s="15">
        <v>25</v>
      </c>
      <c r="F36" s="15">
        <v>20</v>
      </c>
      <c r="G36" s="39">
        <v>18</v>
      </c>
      <c r="H36" s="39">
        <v>15</v>
      </c>
      <c r="I36" s="39">
        <v>21</v>
      </c>
      <c r="J36" s="119">
        <v>23</v>
      </c>
      <c r="K36" s="39">
        <v>24</v>
      </c>
      <c r="L36" s="39">
        <v>20</v>
      </c>
      <c r="M36" s="15">
        <v>25</v>
      </c>
      <c r="N36" s="15">
        <v>23</v>
      </c>
      <c r="O36" s="15">
        <v>23</v>
      </c>
      <c r="P36" s="15">
        <v>23</v>
      </c>
      <c r="Q36" s="15">
        <v>24</v>
      </c>
      <c r="R36" s="15">
        <v>18</v>
      </c>
      <c r="S36" s="15">
        <v>14</v>
      </c>
      <c r="T36" s="15">
        <v>20</v>
      </c>
      <c r="U36" s="15">
        <v>21</v>
      </c>
      <c r="V36" s="15">
        <v>14</v>
      </c>
      <c r="W36" s="15">
        <v>18</v>
      </c>
      <c r="X36" s="15">
        <v>18</v>
      </c>
      <c r="Y36" s="15">
        <v>18</v>
      </c>
      <c r="Z36" s="142">
        <v>20</v>
      </c>
      <c r="AA36" s="5">
        <f t="shared" si="1"/>
        <v>445</v>
      </c>
      <c r="AB36" s="193">
        <f t="shared" si="0"/>
        <v>0.8476190476190476</v>
      </c>
      <c r="AC36" s="136">
        <f t="shared" si="2"/>
        <v>84.76190476190476</v>
      </c>
    </row>
    <row r="37" spans="1:29" ht="15.75" customHeight="1">
      <c r="A37" s="6">
        <v>31</v>
      </c>
      <c r="B37" s="121" t="s">
        <v>71</v>
      </c>
      <c r="C37" s="17">
        <v>47</v>
      </c>
      <c r="D37" s="21">
        <v>41</v>
      </c>
      <c r="E37" s="6">
        <v>34</v>
      </c>
      <c r="F37" s="6">
        <v>33</v>
      </c>
      <c r="G37" s="6">
        <v>26</v>
      </c>
      <c r="H37" s="6">
        <v>26</v>
      </c>
      <c r="I37" s="6">
        <v>28</v>
      </c>
      <c r="J37" s="119">
        <v>32</v>
      </c>
      <c r="K37" s="6">
        <v>33</v>
      </c>
      <c r="L37" s="6">
        <v>34</v>
      </c>
      <c r="M37" s="6">
        <v>34</v>
      </c>
      <c r="N37" s="6">
        <v>30</v>
      </c>
      <c r="O37" s="6">
        <v>36</v>
      </c>
      <c r="P37" s="6">
        <v>37</v>
      </c>
      <c r="Q37" s="6">
        <v>34</v>
      </c>
      <c r="R37" s="6">
        <v>26</v>
      </c>
      <c r="S37" s="6">
        <v>26</v>
      </c>
      <c r="T37" s="6">
        <v>25</v>
      </c>
      <c r="U37" s="6">
        <v>30</v>
      </c>
      <c r="V37" s="6">
        <v>19</v>
      </c>
      <c r="W37" s="6">
        <v>21</v>
      </c>
      <c r="X37" s="6">
        <v>24</v>
      </c>
      <c r="Y37" s="6">
        <v>22</v>
      </c>
      <c r="Z37" s="133">
        <v>22</v>
      </c>
      <c r="AA37" s="5">
        <f t="shared" si="1"/>
        <v>632</v>
      </c>
      <c r="AB37" s="193">
        <f t="shared" si="0"/>
        <v>0.7340301974448316</v>
      </c>
      <c r="AC37" s="147">
        <f t="shared" si="2"/>
        <v>73.40301974448316</v>
      </c>
    </row>
    <row r="38" spans="1:29" s="10" customFormat="1" ht="14.25">
      <c r="A38" s="6">
        <v>32</v>
      </c>
      <c r="B38" s="121" t="s">
        <v>37</v>
      </c>
      <c r="C38" s="17">
        <v>123</v>
      </c>
      <c r="D38" s="21">
        <v>103</v>
      </c>
      <c r="E38" s="12">
        <v>90</v>
      </c>
      <c r="F38" s="12">
        <v>67</v>
      </c>
      <c r="G38" s="12">
        <v>62</v>
      </c>
      <c r="H38" s="12">
        <v>62</v>
      </c>
      <c r="I38" s="12">
        <v>58</v>
      </c>
      <c r="J38" s="119">
        <v>90</v>
      </c>
      <c r="K38" s="12">
        <v>78</v>
      </c>
      <c r="L38" s="12">
        <v>63</v>
      </c>
      <c r="M38" s="12">
        <v>68</v>
      </c>
      <c r="N38" s="12">
        <v>59</v>
      </c>
      <c r="O38" s="12">
        <v>59</v>
      </c>
      <c r="P38" s="12">
        <v>73</v>
      </c>
      <c r="Q38" s="12">
        <v>62</v>
      </c>
      <c r="R38" s="12">
        <v>59</v>
      </c>
      <c r="S38" s="12">
        <v>60</v>
      </c>
      <c r="T38" s="12">
        <v>56</v>
      </c>
      <c r="U38" s="12">
        <v>52</v>
      </c>
      <c r="V38" s="12">
        <v>65</v>
      </c>
      <c r="W38" s="12">
        <v>50</v>
      </c>
      <c r="X38" s="12">
        <v>50</v>
      </c>
      <c r="Y38" s="12">
        <v>48</v>
      </c>
      <c r="Z38" s="144">
        <v>48</v>
      </c>
      <c r="AA38" s="5">
        <f t="shared" si="1"/>
        <v>1379</v>
      </c>
      <c r="AB38" s="193">
        <f t="shared" si="0"/>
        <v>0.6375404530744336</v>
      </c>
      <c r="AC38" s="137">
        <f t="shared" si="2"/>
        <v>63.75404530744336</v>
      </c>
    </row>
    <row r="39" spans="1:29" ht="15.75" customHeight="1">
      <c r="A39" s="6">
        <v>33</v>
      </c>
      <c r="B39" s="121" t="s">
        <v>60</v>
      </c>
      <c r="C39" s="17">
        <v>77</v>
      </c>
      <c r="D39" s="21">
        <v>71</v>
      </c>
      <c r="E39" s="6">
        <v>56</v>
      </c>
      <c r="F39" s="6">
        <v>56</v>
      </c>
      <c r="G39" s="6">
        <v>61</v>
      </c>
      <c r="H39" s="6">
        <v>47</v>
      </c>
      <c r="I39" s="6">
        <v>38</v>
      </c>
      <c r="J39" s="119">
        <v>63</v>
      </c>
      <c r="K39" s="6">
        <v>69</v>
      </c>
      <c r="L39" s="6">
        <v>57</v>
      </c>
      <c r="M39" s="6">
        <v>68</v>
      </c>
      <c r="N39" s="6">
        <v>58</v>
      </c>
      <c r="O39" s="6">
        <v>61</v>
      </c>
      <c r="P39" s="6">
        <v>50</v>
      </c>
      <c r="Q39" s="6">
        <v>51</v>
      </c>
      <c r="R39" s="6">
        <v>38</v>
      </c>
      <c r="S39" s="6">
        <v>29</v>
      </c>
      <c r="T39" s="6">
        <v>30</v>
      </c>
      <c r="U39" s="6">
        <v>35</v>
      </c>
      <c r="V39" s="6">
        <v>19</v>
      </c>
      <c r="W39" s="6">
        <v>34</v>
      </c>
      <c r="X39" s="6">
        <v>29</v>
      </c>
      <c r="Y39" s="6">
        <v>24</v>
      </c>
      <c r="Z39" s="133">
        <v>25</v>
      </c>
      <c r="AA39" s="5">
        <f t="shared" si="1"/>
        <v>998</v>
      </c>
      <c r="AB39" s="193">
        <f t="shared" si="0"/>
        <v>0.6693494299128102</v>
      </c>
      <c r="AC39" s="147">
        <f t="shared" si="2"/>
        <v>66.93494299128102</v>
      </c>
    </row>
    <row r="40" spans="1:29" s="9" customFormat="1" ht="15.75" customHeight="1">
      <c r="A40" s="6">
        <v>34</v>
      </c>
      <c r="B40" s="122" t="s">
        <v>131</v>
      </c>
      <c r="C40" s="17">
        <v>108</v>
      </c>
      <c r="D40" s="21">
        <v>96</v>
      </c>
      <c r="E40" s="11">
        <v>95</v>
      </c>
      <c r="F40" s="11">
        <v>82</v>
      </c>
      <c r="G40" s="11">
        <v>86</v>
      </c>
      <c r="H40" s="11">
        <v>81</v>
      </c>
      <c r="I40" s="11">
        <v>58</v>
      </c>
      <c r="J40" s="119">
        <v>91</v>
      </c>
      <c r="K40" s="11">
        <v>94</v>
      </c>
      <c r="L40" s="11">
        <v>90</v>
      </c>
      <c r="M40" s="11">
        <v>91</v>
      </c>
      <c r="N40" s="11">
        <v>90</v>
      </c>
      <c r="O40" s="11">
        <v>88</v>
      </c>
      <c r="P40" s="11">
        <v>93</v>
      </c>
      <c r="Q40" s="11">
        <v>93</v>
      </c>
      <c r="R40" s="11">
        <v>85</v>
      </c>
      <c r="S40" s="11">
        <v>61</v>
      </c>
      <c r="T40" s="11">
        <v>80</v>
      </c>
      <c r="U40" s="11">
        <v>89</v>
      </c>
      <c r="V40" s="11">
        <v>72</v>
      </c>
      <c r="W40" s="11">
        <v>87</v>
      </c>
      <c r="X40" s="11">
        <v>83</v>
      </c>
      <c r="Y40" s="11">
        <v>73</v>
      </c>
      <c r="Z40" s="141">
        <v>88</v>
      </c>
      <c r="AA40" s="5">
        <f t="shared" si="1"/>
        <v>1850</v>
      </c>
      <c r="AB40" s="193">
        <f t="shared" si="0"/>
        <v>0.9176587301587301</v>
      </c>
      <c r="AC40" s="136">
        <f t="shared" si="2"/>
        <v>91.76587301587301</v>
      </c>
    </row>
    <row r="41" spans="1:29" ht="14.25">
      <c r="A41" s="16"/>
      <c r="B41" s="114" t="s">
        <v>76</v>
      </c>
      <c r="C41" s="25">
        <f>SUM(C7:C40)</f>
        <v>1963</v>
      </c>
      <c r="D41" s="25">
        <f aca="true" t="shared" si="3" ref="D41:Z41">SUM(D7:D40)</f>
        <v>1769</v>
      </c>
      <c r="E41" s="26">
        <f t="shared" si="3"/>
        <v>1555</v>
      </c>
      <c r="F41" s="26">
        <f t="shared" si="3"/>
        <v>1406</v>
      </c>
      <c r="G41" s="116">
        <f t="shared" si="3"/>
        <v>1340</v>
      </c>
      <c r="H41" s="116">
        <f t="shared" si="3"/>
        <v>1242</v>
      </c>
      <c r="I41" s="116">
        <f t="shared" si="3"/>
        <v>1226</v>
      </c>
      <c r="J41" s="117">
        <f t="shared" si="3"/>
        <v>1592</v>
      </c>
      <c r="K41" s="116">
        <f t="shared" si="3"/>
        <v>1633</v>
      </c>
      <c r="L41" s="116">
        <f t="shared" si="3"/>
        <v>1498</v>
      </c>
      <c r="M41" s="26">
        <f t="shared" si="3"/>
        <v>1514</v>
      </c>
      <c r="N41" s="26">
        <f t="shared" si="3"/>
        <v>1444</v>
      </c>
      <c r="O41" s="26">
        <f t="shared" si="3"/>
        <v>1473</v>
      </c>
      <c r="P41" s="26">
        <f t="shared" si="3"/>
        <v>1503</v>
      </c>
      <c r="Q41" s="26">
        <f t="shared" si="3"/>
        <v>1444</v>
      </c>
      <c r="R41" s="26">
        <f t="shared" si="3"/>
        <v>1116</v>
      </c>
      <c r="S41" s="26">
        <f t="shared" si="3"/>
        <v>1117</v>
      </c>
      <c r="T41" s="26">
        <f t="shared" si="3"/>
        <v>1237</v>
      </c>
      <c r="U41" s="26">
        <f t="shared" si="3"/>
        <v>1351</v>
      </c>
      <c r="V41" s="26">
        <f t="shared" si="3"/>
        <v>1106</v>
      </c>
      <c r="W41" s="26">
        <f t="shared" si="3"/>
        <v>1115</v>
      </c>
      <c r="X41" s="26">
        <f t="shared" si="3"/>
        <v>1172</v>
      </c>
      <c r="Y41" s="26">
        <f t="shared" si="3"/>
        <v>1223</v>
      </c>
      <c r="Z41" s="145">
        <f t="shared" si="3"/>
        <v>1206</v>
      </c>
      <c r="AA41" s="138">
        <f t="shared" si="1"/>
        <v>29513</v>
      </c>
      <c r="AB41" s="194">
        <f t="shared" si="0"/>
        <v>0.7944493795256937</v>
      </c>
      <c r="AC41" s="148">
        <f t="shared" si="2"/>
        <v>79.44493795256938</v>
      </c>
    </row>
    <row r="42" spans="1:29" ht="14.25">
      <c r="A42" s="16"/>
      <c r="B42" s="114" t="s">
        <v>77</v>
      </c>
      <c r="C42" s="56">
        <f>SUM(C7:C10)</f>
        <v>265</v>
      </c>
      <c r="D42" s="56">
        <f aca="true" t="shared" si="4" ref="D42:Z42">SUM(D7:D10)</f>
        <v>251</v>
      </c>
      <c r="E42" s="188">
        <f t="shared" si="4"/>
        <v>246</v>
      </c>
      <c r="F42" s="185">
        <f t="shared" si="4"/>
        <v>217</v>
      </c>
      <c r="G42" s="185">
        <f t="shared" si="4"/>
        <v>222</v>
      </c>
      <c r="H42" s="185">
        <f t="shared" si="4"/>
        <v>196</v>
      </c>
      <c r="I42" s="185">
        <f t="shared" si="4"/>
        <v>213</v>
      </c>
      <c r="J42" s="186">
        <f t="shared" si="4"/>
        <v>237</v>
      </c>
      <c r="K42" s="185">
        <f t="shared" si="4"/>
        <v>244</v>
      </c>
      <c r="L42" s="185">
        <f t="shared" si="4"/>
        <v>242</v>
      </c>
      <c r="M42" s="185">
        <f t="shared" si="4"/>
        <v>235</v>
      </c>
      <c r="N42" s="185">
        <f t="shared" si="4"/>
        <v>233</v>
      </c>
      <c r="O42" s="185">
        <f t="shared" si="4"/>
        <v>238</v>
      </c>
      <c r="P42" s="185">
        <f t="shared" si="4"/>
        <v>238</v>
      </c>
      <c r="Q42" s="185">
        <f t="shared" si="4"/>
        <v>237</v>
      </c>
      <c r="R42" s="185">
        <f t="shared" si="4"/>
        <v>192</v>
      </c>
      <c r="S42" s="185">
        <f t="shared" si="4"/>
        <v>203</v>
      </c>
      <c r="T42" s="185">
        <f t="shared" si="4"/>
        <v>210</v>
      </c>
      <c r="U42" s="185">
        <f t="shared" si="4"/>
        <v>218</v>
      </c>
      <c r="V42" s="185">
        <f t="shared" si="4"/>
        <v>199</v>
      </c>
      <c r="W42" s="185">
        <f t="shared" si="4"/>
        <v>196</v>
      </c>
      <c r="X42" s="185">
        <f t="shared" si="4"/>
        <v>190</v>
      </c>
      <c r="Y42" s="185">
        <f t="shared" si="4"/>
        <v>220</v>
      </c>
      <c r="Z42" s="187">
        <f t="shared" si="4"/>
        <v>224</v>
      </c>
      <c r="AA42" s="22">
        <f t="shared" si="1"/>
        <v>4850</v>
      </c>
      <c r="AB42" s="195">
        <f t="shared" si="0"/>
        <v>0.9201290077784101</v>
      </c>
      <c r="AC42" s="136">
        <f t="shared" si="2"/>
        <v>92.01290077784101</v>
      </c>
    </row>
    <row r="43" spans="1:29" ht="14.25">
      <c r="A43" s="132"/>
      <c r="B43" s="114" t="s">
        <v>138</v>
      </c>
      <c r="C43" s="56"/>
      <c r="D43" s="56"/>
      <c r="E43" s="135"/>
      <c r="F43" s="161">
        <f>F42/$D$42</f>
        <v>0.8645418326693227</v>
      </c>
      <c r="G43" s="161">
        <f aca="true" t="shared" si="5" ref="G43:Z43">G42/$D$42</f>
        <v>0.8844621513944223</v>
      </c>
      <c r="H43" s="162">
        <f t="shared" si="5"/>
        <v>0.7808764940239044</v>
      </c>
      <c r="I43" s="161">
        <f t="shared" si="5"/>
        <v>0.848605577689243</v>
      </c>
      <c r="J43" s="161">
        <f t="shared" si="5"/>
        <v>0.9442231075697212</v>
      </c>
      <c r="K43" s="161">
        <f t="shared" si="5"/>
        <v>0.9721115537848606</v>
      </c>
      <c r="L43" s="161">
        <f t="shared" si="5"/>
        <v>0.9641434262948207</v>
      </c>
      <c r="M43" s="161">
        <f t="shared" si="5"/>
        <v>0.9362549800796812</v>
      </c>
      <c r="N43" s="161">
        <f t="shared" si="5"/>
        <v>0.9282868525896414</v>
      </c>
      <c r="O43" s="161">
        <f t="shared" si="5"/>
        <v>0.9482071713147411</v>
      </c>
      <c r="P43" s="161">
        <f t="shared" si="5"/>
        <v>0.9482071713147411</v>
      </c>
      <c r="Q43" s="161">
        <f t="shared" si="5"/>
        <v>0.9442231075697212</v>
      </c>
      <c r="R43" s="162">
        <f t="shared" si="5"/>
        <v>0.7649402390438247</v>
      </c>
      <c r="S43" s="161">
        <f t="shared" si="5"/>
        <v>0.8087649402390438</v>
      </c>
      <c r="T43" s="161">
        <f t="shared" si="5"/>
        <v>0.8366533864541833</v>
      </c>
      <c r="U43" s="161">
        <f t="shared" si="5"/>
        <v>0.8685258964143426</v>
      </c>
      <c r="V43" s="162">
        <f t="shared" si="5"/>
        <v>0.7928286852589641</v>
      </c>
      <c r="W43" s="162">
        <f t="shared" si="5"/>
        <v>0.7808764940239044</v>
      </c>
      <c r="X43" s="162">
        <f t="shared" si="5"/>
        <v>0.7569721115537849</v>
      </c>
      <c r="Y43" s="161">
        <f t="shared" si="5"/>
        <v>0.8764940239043825</v>
      </c>
      <c r="Z43" s="161">
        <f t="shared" si="5"/>
        <v>0.8924302788844621</v>
      </c>
      <c r="AA43" s="22"/>
      <c r="AB43" s="195"/>
      <c r="AC43" s="136"/>
    </row>
    <row r="44" spans="1:29" ht="14.25">
      <c r="A44" s="149"/>
      <c r="B44" s="167" t="s">
        <v>78</v>
      </c>
      <c r="C44" s="168">
        <f>SUM(C11:C14)</f>
        <v>242</v>
      </c>
      <c r="D44" s="168">
        <f aca="true" t="shared" si="6" ref="D44:Z44">SUM(D11:D14)</f>
        <v>210</v>
      </c>
      <c r="E44" s="189">
        <f t="shared" si="6"/>
        <v>201</v>
      </c>
      <c r="F44" s="175">
        <f t="shared" si="6"/>
        <v>182</v>
      </c>
      <c r="G44" s="175">
        <f t="shared" si="6"/>
        <v>180</v>
      </c>
      <c r="H44" s="175">
        <f t="shared" si="6"/>
        <v>171</v>
      </c>
      <c r="I44" s="175">
        <f t="shared" si="6"/>
        <v>179</v>
      </c>
      <c r="J44" s="176">
        <f t="shared" si="6"/>
        <v>197</v>
      </c>
      <c r="K44" s="175">
        <f t="shared" si="6"/>
        <v>206</v>
      </c>
      <c r="L44" s="175">
        <f t="shared" si="6"/>
        <v>200</v>
      </c>
      <c r="M44" s="175">
        <f t="shared" si="6"/>
        <v>197</v>
      </c>
      <c r="N44" s="175">
        <f t="shared" si="6"/>
        <v>193</v>
      </c>
      <c r="O44" s="175">
        <f t="shared" si="6"/>
        <v>192</v>
      </c>
      <c r="P44" s="175">
        <f t="shared" si="6"/>
        <v>199</v>
      </c>
      <c r="Q44" s="175">
        <f t="shared" si="6"/>
        <v>197</v>
      </c>
      <c r="R44" s="175">
        <f t="shared" si="6"/>
        <v>170</v>
      </c>
      <c r="S44" s="175">
        <f t="shared" si="6"/>
        <v>169</v>
      </c>
      <c r="T44" s="175">
        <f t="shared" si="6"/>
        <v>174</v>
      </c>
      <c r="U44" s="175">
        <f t="shared" si="6"/>
        <v>186</v>
      </c>
      <c r="V44" s="175">
        <f t="shared" si="6"/>
        <v>167</v>
      </c>
      <c r="W44" s="175">
        <f t="shared" si="6"/>
        <v>170</v>
      </c>
      <c r="X44" s="175">
        <f t="shared" si="6"/>
        <v>193</v>
      </c>
      <c r="Y44" s="175">
        <f t="shared" si="6"/>
        <v>182</v>
      </c>
      <c r="Z44" s="177">
        <f t="shared" si="6"/>
        <v>192</v>
      </c>
      <c r="AA44" s="169">
        <f t="shared" si="1"/>
        <v>4097</v>
      </c>
      <c r="AB44" s="196">
        <f t="shared" si="0"/>
        <v>0.9290249433106575</v>
      </c>
      <c r="AC44" s="170">
        <f t="shared" si="2"/>
        <v>92.90249433106575</v>
      </c>
    </row>
    <row r="45" spans="1:29" ht="14.25">
      <c r="A45" s="149"/>
      <c r="B45" s="114" t="s">
        <v>146</v>
      </c>
      <c r="C45" s="129"/>
      <c r="D45" s="129"/>
      <c r="E45" s="151"/>
      <c r="F45" s="161">
        <f>F44/$D$44</f>
        <v>0.8666666666666667</v>
      </c>
      <c r="G45" s="161">
        <f aca="true" t="shared" si="7" ref="G45:Z45">G44/$D$44</f>
        <v>0.8571428571428571</v>
      </c>
      <c r="H45" s="161">
        <f t="shared" si="7"/>
        <v>0.8142857142857143</v>
      </c>
      <c r="I45" s="161">
        <f t="shared" si="7"/>
        <v>0.8523809523809524</v>
      </c>
      <c r="J45" s="161">
        <f t="shared" si="7"/>
        <v>0.9380952380952381</v>
      </c>
      <c r="K45" s="161">
        <f t="shared" si="7"/>
        <v>0.9809523809523809</v>
      </c>
      <c r="L45" s="161">
        <f t="shared" si="7"/>
        <v>0.9523809523809523</v>
      </c>
      <c r="M45" s="161">
        <f t="shared" si="7"/>
        <v>0.9380952380952381</v>
      </c>
      <c r="N45" s="161">
        <f t="shared" si="7"/>
        <v>0.919047619047619</v>
      </c>
      <c r="O45" s="161">
        <f t="shared" si="7"/>
        <v>0.9142857142857143</v>
      </c>
      <c r="P45" s="161">
        <f t="shared" si="7"/>
        <v>0.9476190476190476</v>
      </c>
      <c r="Q45" s="161">
        <f t="shared" si="7"/>
        <v>0.9380952380952381</v>
      </c>
      <c r="R45" s="161">
        <f t="shared" si="7"/>
        <v>0.8095238095238095</v>
      </c>
      <c r="S45" s="161">
        <f t="shared" si="7"/>
        <v>0.8047619047619048</v>
      </c>
      <c r="T45" s="161">
        <f t="shared" si="7"/>
        <v>0.8285714285714286</v>
      </c>
      <c r="U45" s="161">
        <f t="shared" si="7"/>
        <v>0.8857142857142857</v>
      </c>
      <c r="V45" s="161">
        <f t="shared" si="7"/>
        <v>0.7952380952380952</v>
      </c>
      <c r="W45" s="161">
        <f t="shared" si="7"/>
        <v>0.8095238095238095</v>
      </c>
      <c r="X45" s="161">
        <f t="shared" si="7"/>
        <v>0.919047619047619</v>
      </c>
      <c r="Y45" s="161">
        <f t="shared" si="7"/>
        <v>0.8666666666666667</v>
      </c>
      <c r="Z45" s="161">
        <f t="shared" si="7"/>
        <v>0.9142857142857143</v>
      </c>
      <c r="AA45" s="171"/>
      <c r="AB45" s="197"/>
      <c r="AC45" s="136"/>
    </row>
    <row r="46" spans="1:29" ht="14.25">
      <c r="A46" s="16"/>
      <c r="B46" s="114" t="s">
        <v>89</v>
      </c>
      <c r="C46" s="57">
        <f>C15+C23+C40+C22</f>
        <v>252</v>
      </c>
      <c r="D46" s="57">
        <f aca="true" t="shared" si="8" ref="D46:Z46">D15+D23+D40+D22</f>
        <v>235</v>
      </c>
      <c r="E46" s="152">
        <f t="shared" si="8"/>
        <v>223</v>
      </c>
      <c r="F46" s="178">
        <f t="shared" si="8"/>
        <v>181</v>
      </c>
      <c r="G46" s="178">
        <f t="shared" si="8"/>
        <v>189</v>
      </c>
      <c r="H46" s="178">
        <f t="shared" si="8"/>
        <v>171</v>
      </c>
      <c r="I46" s="178">
        <f t="shared" si="8"/>
        <v>158</v>
      </c>
      <c r="J46" s="179">
        <f t="shared" si="8"/>
        <v>212</v>
      </c>
      <c r="K46" s="178">
        <f t="shared" si="8"/>
        <v>229</v>
      </c>
      <c r="L46" s="178">
        <f t="shared" si="8"/>
        <v>208</v>
      </c>
      <c r="M46" s="178">
        <f t="shared" si="8"/>
        <v>207</v>
      </c>
      <c r="N46" s="178">
        <f t="shared" si="8"/>
        <v>202</v>
      </c>
      <c r="O46" s="178">
        <f t="shared" si="8"/>
        <v>215</v>
      </c>
      <c r="P46" s="178">
        <f t="shared" si="8"/>
        <v>217</v>
      </c>
      <c r="Q46" s="178">
        <f t="shared" si="8"/>
        <v>206</v>
      </c>
      <c r="R46" s="178">
        <f t="shared" si="8"/>
        <v>162</v>
      </c>
      <c r="S46" s="178">
        <f t="shared" si="8"/>
        <v>150</v>
      </c>
      <c r="T46" s="178">
        <f t="shared" si="8"/>
        <v>171</v>
      </c>
      <c r="U46" s="178">
        <f t="shared" si="8"/>
        <v>197</v>
      </c>
      <c r="V46" s="178">
        <f t="shared" si="8"/>
        <v>162</v>
      </c>
      <c r="W46" s="178">
        <f t="shared" si="8"/>
        <v>172</v>
      </c>
      <c r="X46" s="178">
        <f t="shared" si="8"/>
        <v>188</v>
      </c>
      <c r="Y46" s="178">
        <f t="shared" si="8"/>
        <v>173</v>
      </c>
      <c r="Z46" s="180">
        <f t="shared" si="8"/>
        <v>170</v>
      </c>
      <c r="AA46" s="139">
        <f t="shared" si="1"/>
        <v>4163</v>
      </c>
      <c r="AB46" s="198">
        <f t="shared" si="0"/>
        <v>0.8435663627152988</v>
      </c>
      <c r="AC46" s="136">
        <f t="shared" si="2"/>
        <v>84.35663627152988</v>
      </c>
    </row>
    <row r="47" spans="1:29" ht="27">
      <c r="A47" s="132"/>
      <c r="B47" s="173" t="s">
        <v>147</v>
      </c>
      <c r="C47" s="57"/>
      <c r="D47" s="57"/>
      <c r="E47" s="152"/>
      <c r="F47" s="162">
        <f>F46/$D$46</f>
        <v>0.7702127659574468</v>
      </c>
      <c r="G47" s="161">
        <f aca="true" t="shared" si="9" ref="G47:Z47">G46/$D$46</f>
        <v>0.8042553191489362</v>
      </c>
      <c r="H47" s="162">
        <f t="shared" si="9"/>
        <v>0.7276595744680852</v>
      </c>
      <c r="I47" s="162">
        <f t="shared" si="9"/>
        <v>0.6723404255319149</v>
      </c>
      <c r="J47" s="161">
        <f t="shared" si="9"/>
        <v>0.902127659574468</v>
      </c>
      <c r="K47" s="161">
        <f t="shared" si="9"/>
        <v>0.9744680851063829</v>
      </c>
      <c r="L47" s="161">
        <f t="shared" si="9"/>
        <v>0.8851063829787233</v>
      </c>
      <c r="M47" s="161">
        <f t="shared" si="9"/>
        <v>0.8808510638297873</v>
      </c>
      <c r="N47" s="161">
        <f t="shared" si="9"/>
        <v>0.8595744680851064</v>
      </c>
      <c r="O47" s="161">
        <f t="shared" si="9"/>
        <v>0.9148936170212766</v>
      </c>
      <c r="P47" s="161">
        <f t="shared" si="9"/>
        <v>0.9234042553191489</v>
      </c>
      <c r="Q47" s="161">
        <f t="shared" si="9"/>
        <v>0.8765957446808511</v>
      </c>
      <c r="R47" s="162">
        <f t="shared" si="9"/>
        <v>0.6893617021276596</v>
      </c>
      <c r="S47" s="163">
        <f t="shared" si="9"/>
        <v>0.6382978723404256</v>
      </c>
      <c r="T47" s="162">
        <f t="shared" si="9"/>
        <v>0.7276595744680852</v>
      </c>
      <c r="U47" s="161">
        <f t="shared" si="9"/>
        <v>0.8382978723404255</v>
      </c>
      <c r="V47" s="162">
        <f t="shared" si="9"/>
        <v>0.6893617021276596</v>
      </c>
      <c r="W47" s="162">
        <f t="shared" si="9"/>
        <v>0.7319148936170212</v>
      </c>
      <c r="X47" s="161">
        <f t="shared" si="9"/>
        <v>0.8</v>
      </c>
      <c r="Y47" s="162">
        <f t="shared" si="9"/>
        <v>0.7361702127659574</v>
      </c>
      <c r="Z47" s="162">
        <f t="shared" si="9"/>
        <v>0.723404255319149</v>
      </c>
      <c r="AA47" s="139"/>
      <c r="AB47" s="198"/>
      <c r="AC47" s="136"/>
    </row>
    <row r="48" spans="1:29" ht="14.25">
      <c r="A48" s="40"/>
      <c r="B48" s="114" t="s">
        <v>90</v>
      </c>
      <c r="C48" s="58">
        <f>SUM(C15:C40)-C46</f>
        <v>1204</v>
      </c>
      <c r="D48" s="58">
        <f aca="true" t="shared" si="10" ref="D48:Z48">SUM(D15:D40)-D46</f>
        <v>1073</v>
      </c>
      <c r="E48" s="134">
        <f t="shared" si="10"/>
        <v>885</v>
      </c>
      <c r="F48" s="181">
        <f t="shared" si="10"/>
        <v>826</v>
      </c>
      <c r="G48" s="181">
        <f t="shared" si="10"/>
        <v>749</v>
      </c>
      <c r="H48" s="181">
        <f t="shared" si="10"/>
        <v>704</v>
      </c>
      <c r="I48" s="181">
        <f t="shared" si="10"/>
        <v>676</v>
      </c>
      <c r="J48" s="182">
        <f t="shared" si="10"/>
        <v>946</v>
      </c>
      <c r="K48" s="181">
        <f t="shared" si="10"/>
        <v>954</v>
      </c>
      <c r="L48" s="181">
        <f t="shared" si="10"/>
        <v>848</v>
      </c>
      <c r="M48" s="181">
        <f t="shared" si="10"/>
        <v>875</v>
      </c>
      <c r="N48" s="181">
        <f t="shared" si="10"/>
        <v>816</v>
      </c>
      <c r="O48" s="181">
        <f t="shared" si="10"/>
        <v>828</v>
      </c>
      <c r="P48" s="181">
        <f t="shared" si="10"/>
        <v>849</v>
      </c>
      <c r="Q48" s="181">
        <f t="shared" si="10"/>
        <v>804</v>
      </c>
      <c r="R48" s="181">
        <f t="shared" si="10"/>
        <v>592</v>
      </c>
      <c r="S48" s="181">
        <f t="shared" si="10"/>
        <v>595</v>
      </c>
      <c r="T48" s="181">
        <f t="shared" si="10"/>
        <v>682</v>
      </c>
      <c r="U48" s="181">
        <f t="shared" si="10"/>
        <v>750</v>
      </c>
      <c r="V48" s="181">
        <f t="shared" si="10"/>
        <v>578</v>
      </c>
      <c r="W48" s="181">
        <f t="shared" si="10"/>
        <v>577</v>
      </c>
      <c r="X48" s="181">
        <f t="shared" si="10"/>
        <v>601</v>
      </c>
      <c r="Y48" s="181">
        <f t="shared" si="10"/>
        <v>648</v>
      </c>
      <c r="Z48" s="183">
        <f t="shared" si="10"/>
        <v>620</v>
      </c>
      <c r="AA48" s="71">
        <f t="shared" si="1"/>
        <v>16403</v>
      </c>
      <c r="AB48" s="199">
        <f t="shared" si="0"/>
        <v>0.7279545555407625</v>
      </c>
      <c r="AC48" s="147">
        <f t="shared" si="2"/>
        <v>72.79545555407626</v>
      </c>
    </row>
    <row r="49" spans="1:29" ht="14.25">
      <c r="A49" s="132"/>
      <c r="B49" s="114" t="s">
        <v>139</v>
      </c>
      <c r="C49" s="58"/>
      <c r="D49" s="58"/>
      <c r="E49" s="134"/>
      <c r="F49" s="162">
        <f>F48/$D$48</f>
        <v>0.7698042870456664</v>
      </c>
      <c r="G49" s="162">
        <f aca="true" t="shared" si="11" ref="G49:Z49">G48/$D$48</f>
        <v>0.6980428704566636</v>
      </c>
      <c r="H49" s="162">
        <f t="shared" si="11"/>
        <v>0.6561043802423113</v>
      </c>
      <c r="I49" s="184">
        <f t="shared" si="11"/>
        <v>0.630009319664492</v>
      </c>
      <c r="J49" s="161">
        <f t="shared" si="11"/>
        <v>0.8816402609506058</v>
      </c>
      <c r="K49" s="161">
        <f t="shared" si="11"/>
        <v>0.8890959925442684</v>
      </c>
      <c r="L49" s="162">
        <f t="shared" si="11"/>
        <v>0.7903075489282386</v>
      </c>
      <c r="M49" s="161">
        <f t="shared" si="11"/>
        <v>0.8154706430568499</v>
      </c>
      <c r="N49" s="162">
        <f t="shared" si="11"/>
        <v>0.7604846225535881</v>
      </c>
      <c r="O49" s="162">
        <f t="shared" si="11"/>
        <v>0.771668219944082</v>
      </c>
      <c r="P49" s="162">
        <f t="shared" si="11"/>
        <v>0.7912395153774464</v>
      </c>
      <c r="Q49" s="162">
        <f t="shared" si="11"/>
        <v>0.7493010251630942</v>
      </c>
      <c r="R49" s="184">
        <f t="shared" si="11"/>
        <v>0.5517241379310345</v>
      </c>
      <c r="S49" s="184">
        <f t="shared" si="11"/>
        <v>0.554520037278658</v>
      </c>
      <c r="T49" s="184">
        <f t="shared" si="11"/>
        <v>0.6356011183597391</v>
      </c>
      <c r="U49" s="162">
        <f t="shared" si="11"/>
        <v>0.6989748369058714</v>
      </c>
      <c r="V49" s="184">
        <f t="shared" si="11"/>
        <v>0.5386766076421249</v>
      </c>
      <c r="W49" s="184">
        <f t="shared" si="11"/>
        <v>0.5377446411929171</v>
      </c>
      <c r="X49" s="184">
        <f t="shared" si="11"/>
        <v>0.5601118359739049</v>
      </c>
      <c r="Y49" s="184">
        <f t="shared" si="11"/>
        <v>0.6039142590866728</v>
      </c>
      <c r="Z49" s="184">
        <f t="shared" si="11"/>
        <v>0.5778191985088537</v>
      </c>
      <c r="AA49" s="150"/>
      <c r="AB49" s="200"/>
      <c r="AC49" s="172"/>
    </row>
    <row r="50" spans="1:26" ht="12.75">
      <c r="A50" s="5"/>
      <c r="B50" s="114" t="s">
        <v>74</v>
      </c>
      <c r="C50" s="27">
        <v>81</v>
      </c>
      <c r="D50" s="5"/>
      <c r="E50" s="154"/>
      <c r="F50" s="154"/>
      <c r="G50" s="154"/>
      <c r="H50" s="154"/>
      <c r="I50" s="154"/>
      <c r="J50" s="155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</row>
    <row r="51" spans="1:26" ht="12.75">
      <c r="A51" s="5"/>
      <c r="B51" s="114" t="s">
        <v>75</v>
      </c>
      <c r="C51" s="27">
        <v>34</v>
      </c>
      <c r="D51" s="5"/>
      <c r="E51" s="154"/>
      <c r="F51" s="154"/>
      <c r="G51" s="154"/>
      <c r="H51" s="154"/>
      <c r="I51" s="154"/>
      <c r="J51" s="155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</row>
    <row r="52" spans="1:26" ht="13.5">
      <c r="A52" s="5"/>
      <c r="B52" s="174" t="s">
        <v>145</v>
      </c>
      <c r="C52" s="5"/>
      <c r="D52" s="5"/>
      <c r="E52" s="154"/>
      <c r="F52" s="165">
        <f>F41/$D$41</f>
        <v>0.79479932165065</v>
      </c>
      <c r="G52" s="165">
        <f aca="true" t="shared" si="12" ref="G52:Z52">G41/$D$41</f>
        <v>0.7574901074053138</v>
      </c>
      <c r="H52" s="165">
        <f t="shared" si="12"/>
        <v>0.7020915771622386</v>
      </c>
      <c r="I52" s="165">
        <f t="shared" si="12"/>
        <v>0.6930469191633691</v>
      </c>
      <c r="J52" s="164">
        <f t="shared" si="12"/>
        <v>0.899943470887507</v>
      </c>
      <c r="K52" s="164">
        <f t="shared" si="12"/>
        <v>0.92312040700961</v>
      </c>
      <c r="L52" s="164">
        <f t="shared" si="12"/>
        <v>0.8468061051441492</v>
      </c>
      <c r="M52" s="164">
        <f t="shared" si="12"/>
        <v>0.8558507631430187</v>
      </c>
      <c r="N52" s="164">
        <f t="shared" si="12"/>
        <v>0.8162803843979649</v>
      </c>
      <c r="O52" s="164">
        <f t="shared" si="12"/>
        <v>0.8326738270209157</v>
      </c>
      <c r="P52" s="164">
        <f t="shared" si="12"/>
        <v>0.8496325607687959</v>
      </c>
      <c r="Q52" s="164">
        <f t="shared" si="12"/>
        <v>0.8162803843979649</v>
      </c>
      <c r="R52" s="166">
        <f t="shared" si="12"/>
        <v>0.6308648954211419</v>
      </c>
      <c r="S52" s="166">
        <f t="shared" si="12"/>
        <v>0.6314301865460712</v>
      </c>
      <c r="T52" s="165">
        <f t="shared" si="12"/>
        <v>0.6992651215375919</v>
      </c>
      <c r="U52" s="165">
        <f t="shared" si="12"/>
        <v>0.7637083097795364</v>
      </c>
      <c r="V52" s="166">
        <f t="shared" si="12"/>
        <v>0.6252119841718485</v>
      </c>
      <c r="W52" s="166">
        <f t="shared" si="12"/>
        <v>0.6302996042962126</v>
      </c>
      <c r="X52" s="165">
        <f t="shared" si="12"/>
        <v>0.6625211984171848</v>
      </c>
      <c r="Y52" s="165">
        <f t="shared" si="12"/>
        <v>0.6913510457885811</v>
      </c>
      <c r="Z52" s="165">
        <f t="shared" si="12"/>
        <v>0.6817410966647823</v>
      </c>
    </row>
    <row r="53" spans="1:26" ht="12.75">
      <c r="A53" s="5"/>
      <c r="B53" s="174" t="s">
        <v>140</v>
      </c>
      <c r="C53" s="5" t="s">
        <v>29</v>
      </c>
      <c r="D53" s="5"/>
      <c r="E53" s="154"/>
      <c r="F53" s="153">
        <f>100%-F52</f>
        <v>0.20520067834934996</v>
      </c>
      <c r="G53" s="153">
        <f aca="true" t="shared" si="13" ref="G53:Z53">100%-G52</f>
        <v>0.24250989259468625</v>
      </c>
      <c r="H53" s="153">
        <f t="shared" si="13"/>
        <v>0.2979084228377614</v>
      </c>
      <c r="I53" s="153">
        <f t="shared" si="13"/>
        <v>0.30695308083663086</v>
      </c>
      <c r="J53" s="153">
        <f t="shared" si="13"/>
        <v>0.10005652911249296</v>
      </c>
      <c r="K53" s="153">
        <f t="shared" si="13"/>
        <v>0.07687959299039004</v>
      </c>
      <c r="L53" s="153">
        <f t="shared" si="13"/>
        <v>0.15319389485585078</v>
      </c>
      <c r="M53" s="153">
        <f t="shared" si="13"/>
        <v>0.14414923685698133</v>
      </c>
      <c r="N53" s="153">
        <f t="shared" si="13"/>
        <v>0.1837196156020351</v>
      </c>
      <c r="O53" s="153">
        <f t="shared" si="13"/>
        <v>0.16732617297908425</v>
      </c>
      <c r="P53" s="153">
        <f t="shared" si="13"/>
        <v>0.1503674392312041</v>
      </c>
      <c r="Q53" s="153">
        <f t="shared" si="13"/>
        <v>0.1837196156020351</v>
      </c>
      <c r="R53" s="153">
        <f t="shared" si="13"/>
        <v>0.3691351045788581</v>
      </c>
      <c r="S53" s="153">
        <f t="shared" si="13"/>
        <v>0.3685698134539288</v>
      </c>
      <c r="T53" s="153">
        <f t="shared" si="13"/>
        <v>0.3007348784624081</v>
      </c>
      <c r="U53" s="153">
        <f t="shared" si="13"/>
        <v>0.2362916902204636</v>
      </c>
      <c r="V53" s="153">
        <f t="shared" si="13"/>
        <v>0.37478801582815147</v>
      </c>
      <c r="W53" s="153">
        <f t="shared" si="13"/>
        <v>0.36970039570378743</v>
      </c>
      <c r="X53" s="153">
        <f t="shared" si="13"/>
        <v>0.3374788015828152</v>
      </c>
      <c r="Y53" s="153">
        <f t="shared" si="13"/>
        <v>0.3086489542114189</v>
      </c>
      <c r="Z53" s="153">
        <f t="shared" si="13"/>
        <v>0.31825890333521767</v>
      </c>
    </row>
    <row r="54" spans="2:3" ht="12.75">
      <c r="B54" s="4" t="s">
        <v>29</v>
      </c>
      <c r="C54" s="2" t="s">
        <v>29</v>
      </c>
    </row>
    <row r="57" spans="2:7" ht="39.75">
      <c r="B57" s="160" t="s">
        <v>141</v>
      </c>
      <c r="C57" s="158"/>
      <c r="F57" s="2" t="s">
        <v>29</v>
      </c>
      <c r="G57" s="2" t="s">
        <v>29</v>
      </c>
    </row>
    <row r="58" spans="2:7" ht="39.75">
      <c r="B58" s="160" t="s">
        <v>142</v>
      </c>
      <c r="C58" s="157"/>
      <c r="F58" s="2" t="s">
        <v>29</v>
      </c>
      <c r="G58" s="2" t="s">
        <v>29</v>
      </c>
    </row>
    <row r="59" spans="2:6" ht="39.75">
      <c r="B59" s="160" t="s">
        <v>143</v>
      </c>
      <c r="C59" s="159"/>
      <c r="F59" s="2" t="s">
        <v>29</v>
      </c>
    </row>
    <row r="60" spans="2:6" ht="39.75">
      <c r="B60" s="160" t="s">
        <v>144</v>
      </c>
      <c r="C60" s="156"/>
      <c r="F60" s="2" t="s">
        <v>29</v>
      </c>
    </row>
  </sheetData>
  <sheetProtection/>
  <mergeCells count="4">
    <mergeCell ref="B4:E5"/>
    <mergeCell ref="F4:W4"/>
    <mergeCell ref="X4:Z4"/>
    <mergeCell ref="B2:Y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1"/>
  <ignoredErrors>
    <ignoredError sqref="C48:AA48 C42:Z42 AA7:AA42 C44:AA44 C46:AA4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AA50"/>
  <sheetViews>
    <sheetView zoomScalePageLayoutView="0" workbookViewId="0" topLeftCell="A1">
      <selection activeCell="E41" sqref="E41"/>
    </sheetView>
  </sheetViews>
  <sheetFormatPr defaultColWidth="9.140625" defaultRowHeight="15"/>
  <cols>
    <col min="1" max="1" width="6.28125" style="2" customWidth="1"/>
    <col min="2" max="2" width="22.140625" style="4" customWidth="1"/>
    <col min="3" max="3" width="6.28125" style="2" customWidth="1"/>
    <col min="4" max="4" width="5.8515625" style="2" customWidth="1"/>
    <col min="5" max="5" width="7.57421875" style="2" customWidth="1"/>
    <col min="6" max="6" width="6.140625" style="2" customWidth="1"/>
    <col min="7" max="7" width="4.8515625" style="2" customWidth="1"/>
    <col min="8" max="8" width="5.7109375" style="2" customWidth="1"/>
    <col min="9" max="10" width="6.00390625" style="2" customWidth="1"/>
    <col min="11" max="11" width="5.140625" style="2" customWidth="1"/>
    <col min="12" max="12" width="6.00390625" style="2" customWidth="1"/>
    <col min="13" max="14" width="5.140625" style="2" customWidth="1"/>
    <col min="15" max="15" width="6.00390625" style="2" customWidth="1"/>
    <col min="16" max="16" width="6.57421875" style="2" customWidth="1"/>
    <col min="17" max="17" width="5.7109375" style="2" customWidth="1"/>
    <col min="18" max="18" width="5.00390625" style="2" customWidth="1"/>
    <col min="19" max="19" width="5.28125" style="2" customWidth="1"/>
    <col min="20" max="20" width="6.140625" style="2" customWidth="1"/>
    <col min="21" max="21" width="6.28125" style="2" customWidth="1"/>
    <col min="22" max="22" width="8.00390625" style="2" customWidth="1"/>
    <col min="23" max="23" width="6.00390625" style="2" customWidth="1"/>
    <col min="24" max="24" width="6.57421875" style="2" customWidth="1"/>
    <col min="25" max="25" width="5.57421875" style="2" customWidth="1"/>
    <col min="26" max="26" width="5.8515625" style="2" customWidth="1"/>
    <col min="27" max="16384" width="9.140625" style="2" customWidth="1"/>
  </cols>
  <sheetData>
    <row r="2" spans="2:26" ht="15">
      <c r="B2" s="218" t="s">
        <v>118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</row>
    <row r="4" spans="1:26" ht="12.75">
      <c r="A4" s="27"/>
      <c r="B4" s="216" t="s">
        <v>32</v>
      </c>
      <c r="C4" s="217"/>
      <c r="D4" s="217"/>
      <c r="E4" s="217"/>
      <c r="F4" s="215" t="s">
        <v>28</v>
      </c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1" t="s">
        <v>27</v>
      </c>
      <c r="Y4" s="211"/>
      <c r="Z4" s="211"/>
    </row>
    <row r="5" spans="1:26" ht="12.75">
      <c r="A5" s="27"/>
      <c r="B5" s="217"/>
      <c r="C5" s="217"/>
      <c r="D5" s="217"/>
      <c r="E5" s="217"/>
      <c r="F5" s="27">
        <v>1</v>
      </c>
      <c r="G5" s="27">
        <v>2</v>
      </c>
      <c r="H5" s="27">
        <v>3</v>
      </c>
      <c r="I5" s="27">
        <v>4</v>
      </c>
      <c r="J5" s="27">
        <v>5</v>
      </c>
      <c r="K5" s="27">
        <v>6</v>
      </c>
      <c r="L5" s="27">
        <v>7</v>
      </c>
      <c r="M5" s="27">
        <v>8</v>
      </c>
      <c r="N5" s="27">
        <v>9</v>
      </c>
      <c r="O5" s="27">
        <v>10</v>
      </c>
      <c r="P5" s="27">
        <v>11</v>
      </c>
      <c r="Q5" s="27">
        <v>12</v>
      </c>
      <c r="R5" s="27">
        <v>13</v>
      </c>
      <c r="S5" s="27">
        <v>14</v>
      </c>
      <c r="T5" s="27">
        <v>15</v>
      </c>
      <c r="U5" s="27">
        <v>16</v>
      </c>
      <c r="V5" s="27">
        <v>17</v>
      </c>
      <c r="W5" s="27">
        <v>18</v>
      </c>
      <c r="X5" s="28">
        <v>1</v>
      </c>
      <c r="Y5" s="28">
        <v>2</v>
      </c>
      <c r="Z5" s="28">
        <v>3</v>
      </c>
    </row>
    <row r="6" spans="1:26" ht="243.75" customHeight="1">
      <c r="A6" s="37"/>
      <c r="B6" s="38" t="s">
        <v>0</v>
      </c>
      <c r="C6" s="37" t="s">
        <v>2</v>
      </c>
      <c r="D6" s="37" t="s">
        <v>3</v>
      </c>
      <c r="E6" s="37" t="s">
        <v>4</v>
      </c>
      <c r="F6" s="37" t="s">
        <v>6</v>
      </c>
      <c r="G6" s="37" t="s">
        <v>7</v>
      </c>
      <c r="H6" s="37" t="s">
        <v>8</v>
      </c>
      <c r="I6" s="37" t="s">
        <v>9</v>
      </c>
      <c r="J6" s="37" t="s">
        <v>10</v>
      </c>
      <c r="K6" s="37" t="s">
        <v>11</v>
      </c>
      <c r="L6" s="37" t="s">
        <v>12</v>
      </c>
      <c r="M6" s="37" t="s">
        <v>13</v>
      </c>
      <c r="N6" s="37" t="s">
        <v>14</v>
      </c>
      <c r="O6" s="37" t="s">
        <v>15</v>
      </c>
      <c r="P6" s="37" t="s">
        <v>16</v>
      </c>
      <c r="Q6" s="37" t="s">
        <v>17</v>
      </c>
      <c r="R6" s="37" t="s">
        <v>18</v>
      </c>
      <c r="S6" s="37" t="s">
        <v>19</v>
      </c>
      <c r="T6" s="37" t="s">
        <v>20</v>
      </c>
      <c r="U6" s="37" t="s">
        <v>21</v>
      </c>
      <c r="V6" s="37" t="s">
        <v>22</v>
      </c>
      <c r="W6" s="37" t="s">
        <v>23</v>
      </c>
      <c r="X6" s="37" t="s">
        <v>24</v>
      </c>
      <c r="Y6" s="37" t="s">
        <v>25</v>
      </c>
      <c r="Z6" s="37" t="s">
        <v>26</v>
      </c>
    </row>
    <row r="7" spans="1:26" ht="13.5" customHeight="1">
      <c r="A7" s="6">
        <v>1</v>
      </c>
      <c r="B7" s="124" t="s">
        <v>91</v>
      </c>
      <c r="C7" s="21">
        <v>66</v>
      </c>
      <c r="D7" s="34">
        <f>'ОУ по математике'!D7/'ОУ по математике'!C7</f>
        <v>1</v>
      </c>
      <c r="E7" s="13">
        <f>'ОУ по математике'!E7/'ОУ по математике'!$D7</f>
        <v>1</v>
      </c>
      <c r="F7" s="13">
        <f>'ОУ по математике'!F7/'ОУ по математике'!$D7</f>
        <v>0.8787878787878788</v>
      </c>
      <c r="G7" s="13">
        <f>'ОУ по математике'!G7/'ОУ по математике'!$D7</f>
        <v>0.9090909090909091</v>
      </c>
      <c r="H7" s="13">
        <f>'ОУ по математике'!H7/'ОУ по математике'!$D7</f>
        <v>0.8181818181818182</v>
      </c>
      <c r="I7" s="13">
        <f>'ОУ по математике'!I7/'ОУ по математике'!$D7</f>
        <v>0.9090909090909091</v>
      </c>
      <c r="J7" s="13">
        <f>'ОУ по математике'!J7/'ОУ по математике'!$D7</f>
        <v>0.9696969696969697</v>
      </c>
      <c r="K7" s="13">
        <f>'ОУ по математике'!K7/'ОУ по математике'!$D7</f>
        <v>1</v>
      </c>
      <c r="L7" s="13">
        <f>'ОУ по математике'!L7/'ОУ по математике'!$D7</f>
        <v>0.9696969696969697</v>
      </c>
      <c r="M7" s="13">
        <f>'ОУ по математике'!M7/'ОУ по математике'!$D7</f>
        <v>0.9696969696969697</v>
      </c>
      <c r="N7" s="13">
        <f>'ОУ по математике'!N7/'ОУ по математике'!$D7</f>
        <v>0.9696969696969697</v>
      </c>
      <c r="O7" s="13">
        <f>'ОУ по математике'!O7/'ОУ по математике'!$D7</f>
        <v>0.9696969696969697</v>
      </c>
      <c r="P7" s="13">
        <f>'ОУ по математике'!P7/'ОУ по математике'!$D7</f>
        <v>0.9545454545454546</v>
      </c>
      <c r="Q7" s="13">
        <f>'ОУ по математике'!Q7/'ОУ по математике'!$D7</f>
        <v>1</v>
      </c>
      <c r="R7" s="13">
        <f>'ОУ по математике'!R7/'ОУ по математике'!$D7</f>
        <v>0.8939393939393939</v>
      </c>
      <c r="S7" s="13">
        <f>'ОУ по математике'!S7/'ОУ по математике'!$D7</f>
        <v>0.8939393939393939</v>
      </c>
      <c r="T7" s="13">
        <f>'ОУ по математике'!T7/'ОУ по математике'!$D7</f>
        <v>0.9545454545454546</v>
      </c>
      <c r="U7" s="13">
        <f>'ОУ по математике'!U7/'ОУ по математике'!$D7</f>
        <v>0.9848484848484849</v>
      </c>
      <c r="V7" s="13">
        <f>'ОУ по математике'!V7/'ОУ по математике'!$D7</f>
        <v>0.8787878787878788</v>
      </c>
      <c r="W7" s="13">
        <f>'ОУ по математике'!W7/'ОУ по математике'!$D7</f>
        <v>0.8787878787878788</v>
      </c>
      <c r="X7" s="13">
        <f>'ОУ по математике'!X7/'ОУ по математике'!$D7</f>
        <v>0.9242424242424242</v>
      </c>
      <c r="Y7" s="13">
        <f>'ОУ по математике'!Y7/'ОУ по математике'!$D7</f>
        <v>0.9242424242424242</v>
      </c>
      <c r="Z7" s="13">
        <f>'ОУ по математике'!Z7/'ОУ по математике'!$D7</f>
        <v>0.9848484848484849</v>
      </c>
    </row>
    <row r="8" spans="1:26" ht="15.75" customHeight="1">
      <c r="A8" s="6">
        <v>2</v>
      </c>
      <c r="B8" s="124" t="s">
        <v>58</v>
      </c>
      <c r="C8" s="21">
        <v>101</v>
      </c>
      <c r="D8" s="34">
        <f>'ОУ по математике'!D8/'ОУ по математике'!C8</f>
        <v>0.9603960396039604</v>
      </c>
      <c r="E8" s="13">
        <f>'ОУ по математике'!E8/'ОУ по математике'!$D8</f>
        <v>1</v>
      </c>
      <c r="F8" s="13">
        <f>'ОУ по математике'!F8/'ОУ по математике'!$D8</f>
        <v>0.8247422680412371</v>
      </c>
      <c r="G8" s="13">
        <f>'ОУ по математике'!G8/'ОУ по математике'!$D8</f>
        <v>0.9072164948453608</v>
      </c>
      <c r="H8" s="13">
        <f>'ОУ по математике'!H8/'ОУ по математике'!$D8</f>
        <v>0.7216494845360825</v>
      </c>
      <c r="I8" s="13">
        <f>'ОУ по математике'!I8/'ОУ по математике'!$D8</f>
        <v>0.845360824742268</v>
      </c>
      <c r="J8" s="13">
        <f>'ОУ по математике'!J8/'ОУ по математике'!$D8</f>
        <v>0.9278350515463918</v>
      </c>
      <c r="K8" s="13">
        <f>'ОУ по математике'!K8/'ОУ по математике'!$D8</f>
        <v>0.9587628865979382</v>
      </c>
      <c r="L8" s="13">
        <f>'ОУ по математике'!L8/'ОУ по математике'!$D8</f>
        <v>0.9484536082474226</v>
      </c>
      <c r="M8" s="13">
        <f>'ОУ по математике'!M8/'ОУ по математике'!$D8</f>
        <v>0.8969072164948454</v>
      </c>
      <c r="N8" s="13">
        <f>'ОУ по математике'!N8/'ОУ по математике'!$D8</f>
        <v>0.8865979381443299</v>
      </c>
      <c r="O8" s="13">
        <f>'ОУ по математике'!O8/'ОУ по математике'!$D8</f>
        <v>0.9484536082474226</v>
      </c>
      <c r="P8" s="13">
        <f>'ОУ по математике'!P8/'ОУ по математике'!$D8</f>
        <v>0.9690721649484536</v>
      </c>
      <c r="Q8" s="13">
        <f>'ОУ по математике'!Q8/'ОУ по математике'!$D8</f>
        <v>0.9072164948453608</v>
      </c>
      <c r="R8" s="13">
        <f>'ОУ по математике'!R8/'ОУ по математике'!$D8</f>
        <v>0.6494845360824743</v>
      </c>
      <c r="S8" s="13">
        <f>'ОУ по математике'!S8/'ОУ по математике'!$D8</f>
        <v>0.7525773195876289</v>
      </c>
      <c r="T8" s="13">
        <f>'ОУ по математике'!T8/'ОУ по математике'!$D8</f>
        <v>0.8041237113402062</v>
      </c>
      <c r="U8" s="13">
        <f>'ОУ по математике'!U8/'ОУ по математике'!$D8</f>
        <v>0.845360824742268</v>
      </c>
      <c r="V8" s="13">
        <f>'ОУ по математике'!V8/'ОУ по математике'!$D8</f>
        <v>0.7525773195876289</v>
      </c>
      <c r="W8" s="13">
        <f>'ОУ по математике'!W8/'ОУ по математике'!$D8</f>
        <v>0.7628865979381443</v>
      </c>
      <c r="X8" s="13">
        <f>'ОУ по математике'!X8/'ОУ по математике'!$D8</f>
        <v>0.7731958762886598</v>
      </c>
      <c r="Y8" s="13">
        <f>'ОУ по математике'!Y8/'ОУ по математике'!$D8</f>
        <v>0.8969072164948454</v>
      </c>
      <c r="Z8" s="13">
        <f>'ОУ по математике'!Z8/'ОУ по математике'!$D8</f>
        <v>0.865979381443299</v>
      </c>
    </row>
    <row r="9" spans="1:26" ht="26.25">
      <c r="A9" s="6">
        <v>3</v>
      </c>
      <c r="B9" s="125" t="s">
        <v>122</v>
      </c>
      <c r="C9" s="21">
        <v>45</v>
      </c>
      <c r="D9" s="34">
        <f>'ОУ по математике'!D9/'ОУ по математике'!C9</f>
        <v>0.9333333333333333</v>
      </c>
      <c r="E9" s="13">
        <f>'ОУ по математике'!E9/'ОУ по математике'!$D9</f>
        <v>0.9047619047619048</v>
      </c>
      <c r="F9" s="13">
        <f>'ОУ по математике'!F9/'ОУ по математике'!$D9</f>
        <v>0.9047619047619048</v>
      </c>
      <c r="G9" s="13">
        <f>'ОУ по математике'!G9/'ОУ по математике'!$D9</f>
        <v>0.8095238095238095</v>
      </c>
      <c r="H9" s="13">
        <f>'ОУ по математике'!H9/'ОУ по математике'!$D9</f>
        <v>0.8571428571428571</v>
      </c>
      <c r="I9" s="13">
        <f>'ОУ по математике'!I9/'ОУ по математике'!$D9</f>
        <v>0.7857142857142857</v>
      </c>
      <c r="J9" s="13">
        <f>'ОУ по математике'!J9/'ОУ по математике'!$D9</f>
        <v>0.8809523809523809</v>
      </c>
      <c r="K9" s="13">
        <f>'ОУ по математике'!K9/'ОУ по математике'!$D9</f>
        <v>0.9285714285714286</v>
      </c>
      <c r="L9" s="13">
        <f>'ОУ по математике'!L9/'ОУ по математике'!$D9</f>
        <v>0.9523809523809523</v>
      </c>
      <c r="M9" s="13">
        <f>'ОУ по математике'!M9/'ОУ по математике'!$D9</f>
        <v>0.9523809523809523</v>
      </c>
      <c r="N9" s="13">
        <f>'ОУ по математике'!N9/'ОУ по математике'!$D9</f>
        <v>0.9285714285714286</v>
      </c>
      <c r="O9" s="13">
        <f>'ОУ по математике'!O9/'ОУ по математике'!$D9</f>
        <v>0.9047619047619048</v>
      </c>
      <c r="P9" s="13">
        <f>'ОУ по математике'!P9/'ОУ по математике'!$D9</f>
        <v>0.8809523809523809</v>
      </c>
      <c r="Q9" s="13">
        <f>'ОУ по математике'!Q9/'ОУ по математике'!$D9</f>
        <v>0.8809523809523809</v>
      </c>
      <c r="R9" s="13">
        <f>'ОУ по математике'!R9/'ОУ по математике'!$D9</f>
        <v>0.6904761904761905</v>
      </c>
      <c r="S9" s="13">
        <f>'ОУ по математике'!S9/'ОУ по математике'!$D9</f>
        <v>0.7142857142857143</v>
      </c>
      <c r="T9" s="13">
        <f>'ОУ по математике'!T9/'ОУ по математике'!$D9</f>
        <v>0.7619047619047619</v>
      </c>
      <c r="U9" s="13">
        <f>'ОУ по математике'!U9/'ОУ по математике'!$D9</f>
        <v>0.6904761904761905</v>
      </c>
      <c r="V9" s="13">
        <f>'ОУ по математике'!V9/'ОУ по математике'!$D9</f>
        <v>0.6666666666666666</v>
      </c>
      <c r="W9" s="13">
        <f>'ОУ по математике'!W9/'ОУ по математике'!$D9</f>
        <v>0.6904761904761905</v>
      </c>
      <c r="X9" s="13">
        <f>'ОУ по математике'!X9/'ОУ по математике'!$D9</f>
        <v>0.38095238095238093</v>
      </c>
      <c r="Y9" s="13">
        <f>'ОУ по математике'!Y9/'ОУ по математике'!$D9</f>
        <v>0.7142857142857143</v>
      </c>
      <c r="Z9" s="13">
        <f>'ОУ по математике'!Z9/'ОУ по математике'!$D9</f>
        <v>0.7380952380952381</v>
      </c>
    </row>
    <row r="10" spans="1:26" ht="14.25" customHeight="1">
      <c r="A10" s="6">
        <v>4</v>
      </c>
      <c r="B10" s="124" t="s">
        <v>57</v>
      </c>
      <c r="C10" s="21">
        <v>53</v>
      </c>
      <c r="D10" s="34">
        <f>'ОУ по математике'!D10/'ОУ по математике'!C10</f>
        <v>0.8679245283018868</v>
      </c>
      <c r="E10" s="13">
        <f>'ОУ по математике'!E10/'ОУ по математике'!$D10</f>
        <v>0.9782608695652174</v>
      </c>
      <c r="F10" s="13">
        <f>'ОУ по математике'!F10/'ОУ по математике'!$D10</f>
        <v>0.8913043478260869</v>
      </c>
      <c r="G10" s="13">
        <f>'ОУ по математике'!G10/'ОУ по математике'!$D10</f>
        <v>0.8695652173913043</v>
      </c>
      <c r="H10" s="13">
        <f>'ОУ по математике'!H10/'ОУ по математике'!$D10</f>
        <v>0.782608695652174</v>
      </c>
      <c r="I10" s="13">
        <f>'ОУ по математике'!I10/'ОУ по математике'!$D10</f>
        <v>0.8260869565217391</v>
      </c>
      <c r="J10" s="13">
        <f>'ОУ по математике'!J10/'ОУ по математике'!$D10</f>
        <v>1</v>
      </c>
      <c r="K10" s="13">
        <f>'ОУ по математике'!K10/'ОУ по математике'!$D10</f>
        <v>1</v>
      </c>
      <c r="L10" s="13">
        <f>'ОУ по математике'!L10/'ОУ по математике'!$D10</f>
        <v>1</v>
      </c>
      <c r="M10" s="13">
        <f>'ОУ по математике'!M10/'ОУ по математике'!$D10</f>
        <v>0.9565217391304348</v>
      </c>
      <c r="N10" s="13">
        <f>'ОУ по математике'!N10/'ОУ по математике'!$D10</f>
        <v>0.9565217391304348</v>
      </c>
      <c r="O10" s="13">
        <f>'ОУ по математике'!O10/'ОУ по математике'!$D10</f>
        <v>0.9565217391304348</v>
      </c>
      <c r="P10" s="13">
        <f>'ОУ по математике'!P10/'ОУ по математике'!$D10</f>
        <v>0.9565217391304348</v>
      </c>
      <c r="Q10" s="13">
        <f>'ОУ по математике'!Q10/'ОУ по математике'!$D10</f>
        <v>1</v>
      </c>
      <c r="R10" s="13">
        <f>'ОУ по математике'!R10/'ОУ по математике'!$D10</f>
        <v>0.8913043478260869</v>
      </c>
      <c r="S10" s="13">
        <f>'ОУ по математике'!S10/'ОУ по математике'!$D10</f>
        <v>0.8913043478260869</v>
      </c>
      <c r="T10" s="13">
        <f>'ОУ по математике'!T10/'ОУ по математике'!$D10</f>
        <v>0.8043478260869565</v>
      </c>
      <c r="U10" s="13">
        <f>'ОУ по математике'!U10/'ОУ по математике'!$D10</f>
        <v>0.9130434782608695</v>
      </c>
      <c r="V10" s="13">
        <f>'ОУ по математике'!V10/'ОУ по математике'!$D10</f>
        <v>0.8695652173913043</v>
      </c>
      <c r="W10" s="13">
        <f>'ОУ по математике'!W10/'ОУ по математике'!$D10</f>
        <v>0.7608695652173914</v>
      </c>
      <c r="X10" s="13">
        <f>'ОУ по математике'!X10/'ОУ по математике'!$D10</f>
        <v>0.8260869565217391</v>
      </c>
      <c r="Y10" s="13">
        <f>'ОУ по математике'!Y10/'ОУ по математике'!$D10</f>
        <v>0.9130434782608695</v>
      </c>
      <c r="Z10" s="13">
        <f>'ОУ по математике'!Z10/'ОУ по математике'!$D10</f>
        <v>0.9565217391304348</v>
      </c>
    </row>
    <row r="11" spans="1:26" ht="14.25" customHeight="1">
      <c r="A11" s="6">
        <v>5</v>
      </c>
      <c r="B11" s="126" t="s">
        <v>72</v>
      </c>
      <c r="C11" s="21">
        <v>78</v>
      </c>
      <c r="D11" s="34">
        <f>'ОУ по математике'!D11/'ОУ по математике'!C11</f>
        <v>0.9102564102564102</v>
      </c>
      <c r="E11" s="13">
        <f>'ОУ по математике'!E11/'ОУ по математике'!$D11</f>
        <v>1</v>
      </c>
      <c r="F11" s="13">
        <f>'ОУ по математике'!F11/'ОУ по математике'!$D11</f>
        <v>0.9154929577464789</v>
      </c>
      <c r="G11" s="13">
        <f>'ОУ по математике'!G11/'ОУ по математике'!$D11</f>
        <v>0.9154929577464789</v>
      </c>
      <c r="H11" s="13">
        <f>'ОУ по математике'!H11/'ОУ по математике'!$D11</f>
        <v>0.8873239436619719</v>
      </c>
      <c r="I11" s="13">
        <f>'ОУ по математике'!I11/'ОУ по математике'!$D11</f>
        <v>0.9859154929577465</v>
      </c>
      <c r="J11" s="13">
        <f>'ОУ по математике'!J11/'ОУ по математике'!$D11</f>
        <v>0.9577464788732394</v>
      </c>
      <c r="K11" s="13">
        <f>'ОУ по математике'!K11/'ОУ по математике'!$D11</f>
        <v>1</v>
      </c>
      <c r="L11" s="13">
        <f>'ОУ по математике'!L11/'ОУ по математике'!$D11</f>
        <v>0.9577464788732394</v>
      </c>
      <c r="M11" s="13">
        <f>'ОУ по математике'!M11/'ОУ по математике'!$D11</f>
        <v>0.971830985915493</v>
      </c>
      <c r="N11" s="13">
        <f>'ОУ по математике'!N11/'ОУ по математике'!$D11</f>
        <v>0.9859154929577465</v>
      </c>
      <c r="O11" s="13">
        <f>'ОУ по математике'!O11/'ОУ по математике'!$D11</f>
        <v>0.9859154929577465</v>
      </c>
      <c r="P11" s="13">
        <f>'ОУ по математике'!P11/'ОУ по математике'!$D11</f>
        <v>0.9859154929577465</v>
      </c>
      <c r="Q11" s="13">
        <f>'ОУ по математике'!Q11/'ОУ по математике'!$D11</f>
        <v>0.9859154929577465</v>
      </c>
      <c r="R11" s="13">
        <f>'ОУ по математике'!R11/'ОУ по математике'!$D11</f>
        <v>0.8591549295774648</v>
      </c>
      <c r="S11" s="13">
        <f>'ОУ по математике'!S11/'ОУ по математике'!$D11</f>
        <v>0.9154929577464789</v>
      </c>
      <c r="T11" s="13">
        <f>'ОУ по математике'!T11/'ОУ по математике'!$D11</f>
        <v>0.9577464788732394</v>
      </c>
      <c r="U11" s="13">
        <f>'ОУ по математике'!U11/'ОУ по математике'!$D11</f>
        <v>0.9577464788732394</v>
      </c>
      <c r="V11" s="13">
        <f>'ОУ по математике'!V11/'ОУ по математике'!$D11</f>
        <v>0.8591549295774648</v>
      </c>
      <c r="W11" s="13">
        <f>'ОУ по математике'!W11/'ОУ по математике'!$D11</f>
        <v>0.9154929577464789</v>
      </c>
      <c r="X11" s="13">
        <f>'ОУ по математике'!X11/'ОУ по математике'!$D11</f>
        <v>0.971830985915493</v>
      </c>
      <c r="Y11" s="13">
        <f>'ОУ по математике'!Y11/'ОУ по математике'!$D11</f>
        <v>0.9436619718309859</v>
      </c>
      <c r="Z11" s="13">
        <f>'ОУ по математике'!Z11/'ОУ по математике'!$D11</f>
        <v>0.9859154929577465</v>
      </c>
    </row>
    <row r="12" spans="1:26" ht="15.75" customHeight="1">
      <c r="A12" s="6">
        <v>6</v>
      </c>
      <c r="B12" s="124" t="s">
        <v>56</v>
      </c>
      <c r="C12" s="21">
        <v>41</v>
      </c>
      <c r="D12" s="34">
        <f>'ОУ по математике'!D12/'ОУ по математике'!C12</f>
        <v>0.9024390243902439</v>
      </c>
      <c r="E12" s="13">
        <f>'ОУ по математике'!E12/'ОУ по математике'!$D12</f>
        <v>0.972972972972973</v>
      </c>
      <c r="F12" s="13">
        <f>'ОУ по математике'!F12/'ОУ по математике'!$D12</f>
        <v>0.8378378378378378</v>
      </c>
      <c r="G12" s="13">
        <f>'ОУ по математике'!G12/'ОУ по математике'!$D12</f>
        <v>0.8378378378378378</v>
      </c>
      <c r="H12" s="13">
        <f>'ОУ по математике'!H12/'ОУ по математике'!$D12</f>
        <v>0.8108108108108109</v>
      </c>
      <c r="I12" s="13">
        <f>'ОУ по математике'!I12/'ОУ по математике'!$D12</f>
        <v>0.8378378378378378</v>
      </c>
      <c r="J12" s="13">
        <f>'ОУ по математике'!J12/'ОУ по математике'!$D12</f>
        <v>0.972972972972973</v>
      </c>
      <c r="K12" s="13">
        <f>'ОУ по математике'!K12/'ОУ по математике'!$D12</f>
        <v>0.972972972972973</v>
      </c>
      <c r="L12" s="13">
        <f>'ОУ по математике'!L12/'ОУ по математике'!$D12</f>
        <v>0.918918918918919</v>
      </c>
      <c r="M12" s="13">
        <f>'ОУ по математике'!M12/'ОУ по математике'!$D12</f>
        <v>0.8918918918918919</v>
      </c>
      <c r="N12" s="13">
        <f>'ОУ по математике'!N12/'ОУ по математике'!$D12</f>
        <v>0.9459459459459459</v>
      </c>
      <c r="O12" s="13">
        <f>'ОУ по математике'!O12/'ОУ по математике'!$D12</f>
        <v>0.8648648648648649</v>
      </c>
      <c r="P12" s="13">
        <f>'ОУ по математике'!P12/'ОУ по математике'!$D12</f>
        <v>0.972972972972973</v>
      </c>
      <c r="Q12" s="13">
        <f>'ОУ по математике'!Q12/'ОУ по математике'!$D12</f>
        <v>0.972972972972973</v>
      </c>
      <c r="R12" s="13">
        <f>'ОУ по математике'!R12/'ОУ по математике'!$D12</f>
        <v>0.8378378378378378</v>
      </c>
      <c r="S12" s="13">
        <f>'ОУ по математике'!S12/'ОУ по математике'!$D12</f>
        <v>0.8648648648648649</v>
      </c>
      <c r="T12" s="13">
        <f>'ОУ по математике'!T12/'ОУ по математике'!$D12</f>
        <v>0.8648648648648649</v>
      </c>
      <c r="U12" s="13">
        <f>'ОУ по математике'!U12/'ОУ по математике'!$D12</f>
        <v>0.8918918918918919</v>
      </c>
      <c r="V12" s="13">
        <f>'ОУ по математике'!V12/'ОУ по математике'!$D12</f>
        <v>0.8648648648648649</v>
      </c>
      <c r="W12" s="13">
        <f>'ОУ по математике'!W12/'ОУ по математике'!$D12</f>
        <v>0.7297297297297297</v>
      </c>
      <c r="X12" s="13">
        <f>'ОУ по математике'!X12/'ОУ по математике'!$D12</f>
        <v>0.972972972972973</v>
      </c>
      <c r="Y12" s="13">
        <f>'ОУ по математике'!Y12/'ОУ по математике'!$D12</f>
        <v>0.8648648648648649</v>
      </c>
      <c r="Z12" s="13">
        <f>'ОУ по математике'!Z12/'ОУ по математике'!$D12</f>
        <v>0.972972972972973</v>
      </c>
    </row>
    <row r="13" spans="1:26" s="9" customFormat="1" ht="15.75" customHeight="1">
      <c r="A13" s="6">
        <v>7</v>
      </c>
      <c r="B13" s="124" t="s">
        <v>73</v>
      </c>
      <c r="C13" s="21">
        <v>74</v>
      </c>
      <c r="D13" s="34">
        <f>'ОУ по математике'!D13/'ОУ по математике'!C13</f>
        <v>0.8108108108108109</v>
      </c>
      <c r="E13" s="13">
        <f>'ОУ по математике'!E13/'ОУ по математике'!$D13</f>
        <v>0.9833333333333333</v>
      </c>
      <c r="F13" s="13">
        <f>'ОУ по математике'!F13/'ОУ по математике'!$D13</f>
        <v>0.8833333333333333</v>
      </c>
      <c r="G13" s="13">
        <f>'ОУ по математике'!G13/'ОУ по математике'!$D13</f>
        <v>0.9166666666666666</v>
      </c>
      <c r="H13" s="13">
        <f>'ОУ по математике'!H13/'ОУ по математике'!$D13</f>
        <v>0.8</v>
      </c>
      <c r="I13" s="13">
        <f>'ОУ по математике'!I13/'ОУ по математике'!$D13</f>
        <v>0.8666666666666667</v>
      </c>
      <c r="J13" s="13">
        <f>'ОУ по математике'!J13/'ОУ по математике'!$D13</f>
        <v>0.9833333333333333</v>
      </c>
      <c r="K13" s="13">
        <f>'ОУ по математике'!K13/'ОУ по математике'!$D13</f>
        <v>1</v>
      </c>
      <c r="L13" s="13">
        <f>'ОУ по математике'!L13/'ОУ по математике'!$D13</f>
        <v>1</v>
      </c>
      <c r="M13" s="13">
        <f>'ОУ по математике'!M13/'ОУ по математике'!$D13</f>
        <v>0.9833333333333333</v>
      </c>
      <c r="N13" s="13">
        <f>'ОУ по математике'!N13/'ОУ по математике'!$D13</f>
        <v>0.95</v>
      </c>
      <c r="O13" s="13">
        <f>'ОУ по математике'!O13/'ОУ по математике'!$D13</f>
        <v>0.9166666666666666</v>
      </c>
      <c r="P13" s="13">
        <f>'ОУ по математике'!P13/'ОУ по математике'!$D13</f>
        <v>0.9666666666666667</v>
      </c>
      <c r="Q13" s="13">
        <f>'ОУ по математике'!Q13/'ОУ по математике'!$D13</f>
        <v>0.9833333333333333</v>
      </c>
      <c r="R13" s="13">
        <f>'ОУ по математике'!R13/'ОУ по математике'!$D13</f>
        <v>0.85</v>
      </c>
      <c r="S13" s="13">
        <f>'ОУ по математике'!S13/'ОУ по математике'!$D13</f>
        <v>0.85</v>
      </c>
      <c r="T13" s="13">
        <f>'ОУ по математике'!T13/'ОУ по математике'!$D13</f>
        <v>0.8</v>
      </c>
      <c r="U13" s="13">
        <f>'ОУ по математике'!U13/'ОУ по математике'!$D13</f>
        <v>0.8333333333333334</v>
      </c>
      <c r="V13" s="13">
        <f>'ОУ по математике'!V13/'ОУ по математике'!$D13</f>
        <v>0.8166666666666667</v>
      </c>
      <c r="W13" s="13">
        <f>'ОУ по математике'!W13/'ОУ по математике'!$D13</f>
        <v>0.8333333333333334</v>
      </c>
      <c r="X13" s="13">
        <f>'ОУ по математике'!X13/'ОУ по математике'!$D13</f>
        <v>0.8833333333333333</v>
      </c>
      <c r="Y13" s="13">
        <f>'ОУ по математике'!Y13/'ОУ по математике'!$D13</f>
        <v>0.8833333333333333</v>
      </c>
      <c r="Z13" s="13">
        <f>'ОУ по математике'!Z13/'ОУ по математике'!$D13</f>
        <v>0.9166666666666666</v>
      </c>
    </row>
    <row r="14" spans="1:26" ht="14.25">
      <c r="A14" s="6">
        <v>8</v>
      </c>
      <c r="B14" s="124" t="s">
        <v>133</v>
      </c>
      <c r="C14" s="21">
        <v>49</v>
      </c>
      <c r="D14" s="34">
        <f>'ОУ по математике'!D14/'ОУ по математике'!C14</f>
        <v>0.8571428571428571</v>
      </c>
      <c r="E14" s="13">
        <f>'ОУ по математике'!E14/'ОУ по математике'!$D14</f>
        <v>0.8333333333333334</v>
      </c>
      <c r="F14" s="13">
        <f>'ОУ по математике'!F14/'ОУ по математике'!$D14</f>
        <v>0.7857142857142857</v>
      </c>
      <c r="G14" s="13">
        <f>'ОУ по математике'!G14/'ОУ по математике'!$D14</f>
        <v>0.6904761904761905</v>
      </c>
      <c r="H14" s="13">
        <f>'ОУ по математике'!H14/'ОУ по математике'!$D14</f>
        <v>0.7142857142857143</v>
      </c>
      <c r="I14" s="13">
        <f>'ОУ по математике'!I14/'ОУ по математике'!$D14</f>
        <v>0.6190476190476191</v>
      </c>
      <c r="J14" s="13">
        <f>'ОУ по математике'!J14/'ОУ по математике'!$D14</f>
        <v>0.8095238095238095</v>
      </c>
      <c r="K14" s="13">
        <f>'ОУ по математике'!K14/'ОУ по математике'!$D14</f>
        <v>0.9285714285714286</v>
      </c>
      <c r="L14" s="13">
        <f>'ОУ по математике'!L14/'ОУ по математике'!$D14</f>
        <v>0.9047619047619048</v>
      </c>
      <c r="M14" s="13">
        <f>'ОУ по математике'!M14/'ОУ по математике'!$D14</f>
        <v>0.8571428571428571</v>
      </c>
      <c r="N14" s="13">
        <f>'ОУ по математике'!N14/'ОУ по математике'!$D14</f>
        <v>0.7380952380952381</v>
      </c>
      <c r="O14" s="13">
        <f>'ОУ по математике'!O14/'ОУ по математике'!$D14</f>
        <v>0.8333333333333334</v>
      </c>
      <c r="P14" s="13">
        <f>'ОУ по математике'!P14/'ОУ по математике'!$D14</f>
        <v>0.8333333333333334</v>
      </c>
      <c r="Q14" s="13">
        <f>'ОУ по математике'!Q14/'ОУ по математике'!$D14</f>
        <v>0.7619047619047619</v>
      </c>
      <c r="R14" s="13">
        <f>'ОУ по математике'!R14/'ОУ по математике'!$D14</f>
        <v>0.6428571428571429</v>
      </c>
      <c r="S14" s="13">
        <f>'ОУ по математике'!S14/'ОУ по математике'!$D14</f>
        <v>0.5</v>
      </c>
      <c r="T14" s="13">
        <f>'ОУ по математике'!T14/'ОУ по математике'!$D14</f>
        <v>0.6190476190476191</v>
      </c>
      <c r="U14" s="13">
        <f>'ОУ по математике'!U14/'ОУ по математике'!$D14</f>
        <v>0.8333333333333334</v>
      </c>
      <c r="V14" s="13">
        <f>'ОУ по математике'!V14/'ОУ по математике'!$D14</f>
        <v>0.5952380952380952</v>
      </c>
      <c r="W14" s="13">
        <f>'ОУ по математике'!W14/'ОУ по математике'!$D14</f>
        <v>0.6666666666666666</v>
      </c>
      <c r="X14" s="13">
        <f>'ОУ по математике'!X14/'ОУ по математике'!$D14</f>
        <v>0.8333333333333334</v>
      </c>
      <c r="Y14" s="13">
        <f>'ОУ по математике'!Y14/'ОУ по математике'!$D14</f>
        <v>0.7142857142857143</v>
      </c>
      <c r="Z14" s="13">
        <f>'ОУ по математике'!Z14/'ОУ по математике'!$D14</f>
        <v>0.7380952380952381</v>
      </c>
    </row>
    <row r="15" spans="1:26" ht="15.75" customHeight="1">
      <c r="A15" s="6">
        <v>9</v>
      </c>
      <c r="B15" s="124" t="s">
        <v>41</v>
      </c>
      <c r="C15" s="21">
        <v>47</v>
      </c>
      <c r="D15" s="34">
        <f>'ОУ по математике'!D15/'ОУ по математике'!C15</f>
        <v>0.9787234042553191</v>
      </c>
      <c r="E15" s="14">
        <f>'ОУ по математике'!E15/'ОУ по математике'!$D15</f>
        <v>0.9347826086956522</v>
      </c>
      <c r="F15" s="14">
        <f>'ОУ по математике'!F15/'ОУ по математике'!$D15</f>
        <v>0.6521739130434783</v>
      </c>
      <c r="G15" s="14">
        <f>'ОУ по математике'!G15/'ОУ по математике'!$D15</f>
        <v>0.7608695652173914</v>
      </c>
      <c r="H15" s="14">
        <f>'ОУ по математике'!H15/'ОУ по математике'!$D15</f>
        <v>0.7608695652173914</v>
      </c>
      <c r="I15" s="14">
        <f>'ОУ по математике'!I15/'ОУ по математике'!$D15</f>
        <v>0.8695652173913043</v>
      </c>
      <c r="J15" s="14">
        <f>'ОУ по математике'!J15/'ОУ по математике'!$D15</f>
        <v>0.8695652173913043</v>
      </c>
      <c r="K15" s="14">
        <f>'ОУ по математике'!K15/'ОУ по математике'!$D15</f>
        <v>1</v>
      </c>
      <c r="L15" s="14">
        <f>'ОУ по математике'!L15/'ОУ по математике'!$D15</f>
        <v>0.8913043478260869</v>
      </c>
      <c r="M15" s="14">
        <f>'ОУ по математике'!M15/'ОУ по математике'!$D15</f>
        <v>0.8695652173913043</v>
      </c>
      <c r="N15" s="14">
        <f>'ОУ по математике'!N15/'ОУ по математике'!$D15</f>
        <v>0.8695652173913043</v>
      </c>
      <c r="O15" s="14">
        <f>'ОУ по математике'!O15/'ОУ по математике'!$D15</f>
        <v>0.9565217391304348</v>
      </c>
      <c r="P15" s="14">
        <f>'ОУ по математике'!P15/'ОУ по математике'!$D15</f>
        <v>0.8913043478260869</v>
      </c>
      <c r="Q15" s="14">
        <f>'ОУ по математике'!Q15/'ОУ по математике'!$D15</f>
        <v>0.8695652173913043</v>
      </c>
      <c r="R15" s="14">
        <f>'ОУ по математике'!R15/'ОУ по математике'!$D15</f>
        <v>0.7391304347826086</v>
      </c>
      <c r="S15" s="14">
        <f>'ОУ по математике'!S15/'ОУ по математике'!$D15</f>
        <v>0.5869565217391305</v>
      </c>
      <c r="T15" s="14">
        <f>'ОУ по математике'!T15/'ОУ по математике'!$D15</f>
        <v>0.7608695652173914</v>
      </c>
      <c r="U15" s="14">
        <f>'ОУ по математике'!U15/'ОУ по математике'!$D15</f>
        <v>0.7608695652173914</v>
      </c>
      <c r="V15" s="14">
        <f>'ОУ по математике'!V15/'ОУ по математике'!$D15</f>
        <v>0.6956521739130435</v>
      </c>
      <c r="W15" s="14">
        <f>'ОУ по математике'!W15/'ОУ по математике'!$D15</f>
        <v>0.5869565217391305</v>
      </c>
      <c r="X15" s="14">
        <f>'ОУ по математике'!X15/'ОУ по математике'!$D15</f>
        <v>0.8043478260869565</v>
      </c>
      <c r="Y15" s="14">
        <f>'ОУ по математике'!Y15/'ОУ по математике'!$D15</f>
        <v>0.6956521739130435</v>
      </c>
      <c r="Z15" s="14">
        <f>'ОУ по математике'!Z15/'ОУ по математике'!$D15</f>
        <v>0.5652173913043478</v>
      </c>
    </row>
    <row r="16" spans="1:26" ht="15.75" customHeight="1">
      <c r="A16" s="6">
        <v>10</v>
      </c>
      <c r="B16" s="124" t="s">
        <v>69</v>
      </c>
      <c r="C16" s="21">
        <v>49</v>
      </c>
      <c r="D16" s="34">
        <f>'ОУ по математике'!D16/'ОУ по математике'!C16</f>
        <v>0.8979591836734694</v>
      </c>
      <c r="E16" s="14">
        <f>'ОУ по математике'!E16/'ОУ по математике'!$D16</f>
        <v>0.9318181818181818</v>
      </c>
      <c r="F16" s="14">
        <f>'ОУ по математике'!F16/'ОУ по математике'!$D16</f>
        <v>0.75</v>
      </c>
      <c r="G16" s="14">
        <f>'ОУ по математике'!G16/'ОУ по математике'!$D16</f>
        <v>0.7954545454545454</v>
      </c>
      <c r="H16" s="14">
        <f>'ОУ по математике'!H16/'ОУ по математике'!$D16</f>
        <v>0.5454545454545454</v>
      </c>
      <c r="I16" s="14">
        <f>'ОУ по математике'!I16/'ОУ по математике'!$D16</f>
        <v>0.7272727272727273</v>
      </c>
      <c r="J16" s="14">
        <f>'ОУ по математике'!J16/'ОУ по математике'!$D16</f>
        <v>0.8409090909090909</v>
      </c>
      <c r="K16" s="14">
        <f>'ОУ по математике'!K16/'ОУ по математике'!$D16</f>
        <v>0.8409090909090909</v>
      </c>
      <c r="L16" s="14">
        <f>'ОУ по математике'!L16/'ОУ по математике'!$D16</f>
        <v>0.9090909090909091</v>
      </c>
      <c r="M16" s="14">
        <f>'ОУ по математике'!M16/'ОУ по математике'!$D16</f>
        <v>0.8409090909090909</v>
      </c>
      <c r="N16" s="14">
        <f>'ОУ по математике'!N16/'ОУ по математике'!$D16</f>
        <v>0.8409090909090909</v>
      </c>
      <c r="O16" s="14">
        <f>'ОУ по математике'!O16/'ОУ по математике'!$D16</f>
        <v>0.8409090909090909</v>
      </c>
      <c r="P16" s="14">
        <f>'ОУ по математике'!P16/'ОУ по математике'!$D16</f>
        <v>0.9090909090909091</v>
      </c>
      <c r="Q16" s="14">
        <f>'ОУ по математике'!Q16/'ОУ по математике'!$D16</f>
        <v>0.8636363636363636</v>
      </c>
      <c r="R16" s="14">
        <f>'ОУ по математике'!R16/'ОУ по математике'!$D16</f>
        <v>0.6363636363636364</v>
      </c>
      <c r="S16" s="14">
        <f>'ОУ по математике'!S16/'ОУ по математике'!$D16</f>
        <v>0.45454545454545453</v>
      </c>
      <c r="T16" s="14">
        <f>'ОУ по математике'!T16/'ОУ по математике'!$D16</f>
        <v>0.7272727272727273</v>
      </c>
      <c r="U16" s="14">
        <f>'ОУ по математике'!U16/'ОУ по математике'!$D16</f>
        <v>0.9318181818181818</v>
      </c>
      <c r="V16" s="14">
        <f>'ОУ по математике'!V16/'ОУ по математике'!$D16</f>
        <v>0.6818181818181818</v>
      </c>
      <c r="W16" s="14">
        <f>'ОУ по математике'!W16/'ОУ по математике'!$D16</f>
        <v>0.6818181818181818</v>
      </c>
      <c r="X16" s="14">
        <f>'ОУ по математике'!X16/'ОУ по математике'!$D16</f>
        <v>0.5454545454545454</v>
      </c>
      <c r="Y16" s="14">
        <f>'ОУ по математике'!Y16/'ОУ по математике'!$D16</f>
        <v>0.6590909090909091</v>
      </c>
      <c r="Z16" s="14">
        <f>'ОУ по математике'!Z16/'ОУ по математике'!$D16</f>
        <v>0.6590909090909091</v>
      </c>
    </row>
    <row r="17" spans="1:26" ht="15.75" customHeight="1">
      <c r="A17" s="6">
        <v>11</v>
      </c>
      <c r="B17" s="124" t="s">
        <v>53</v>
      </c>
      <c r="C17" s="21">
        <v>39</v>
      </c>
      <c r="D17" s="34">
        <f>'ОУ по математике'!D17/'ОУ по математике'!C17</f>
        <v>0.9230769230769231</v>
      </c>
      <c r="E17" s="14">
        <f>'ОУ по математике'!E17/'ОУ по математике'!$D17</f>
        <v>0.6944444444444444</v>
      </c>
      <c r="F17" s="14">
        <f>'ОУ по математике'!F17/'ОУ по математике'!$D17</f>
        <v>0.6944444444444444</v>
      </c>
      <c r="G17" s="14">
        <f>'ОУ по математике'!G17/'ОУ по математике'!$D17</f>
        <v>0.5833333333333334</v>
      </c>
      <c r="H17" s="14">
        <f>'ОУ по математике'!H17/'ОУ по математике'!$D17</f>
        <v>0.4722222222222222</v>
      </c>
      <c r="I17" s="14">
        <f>'ОУ по математике'!I17/'ОУ по математике'!$D17</f>
        <v>0.6388888888888888</v>
      </c>
      <c r="J17" s="14">
        <f>'ОУ по математике'!J17/'ОУ по математике'!$D17</f>
        <v>0.8055555555555556</v>
      </c>
      <c r="K17" s="14">
        <f>'ОУ по математике'!K17/'ОУ по математике'!$D17</f>
        <v>0.8611111111111112</v>
      </c>
      <c r="L17" s="14">
        <f>'ОУ по математике'!L17/'ОУ по математике'!$D17</f>
        <v>0.6944444444444444</v>
      </c>
      <c r="M17" s="14">
        <f>'ОУ по математике'!M17/'ОУ по математике'!$D17</f>
        <v>0.7777777777777778</v>
      </c>
      <c r="N17" s="14">
        <f>'ОУ по математике'!N17/'ОУ по математике'!$D17</f>
        <v>0.6944444444444444</v>
      </c>
      <c r="O17" s="14">
        <f>'ОУ по математике'!O17/'ОУ по математике'!$D17</f>
        <v>0.6666666666666666</v>
      </c>
      <c r="P17" s="14">
        <f>'ОУ по математике'!P17/'ОУ по математике'!$D17</f>
        <v>0.8055555555555556</v>
      </c>
      <c r="Q17" s="14">
        <f>'ОУ по математике'!Q17/'ОУ по математике'!$D17</f>
        <v>0.7777777777777778</v>
      </c>
      <c r="R17" s="14">
        <f>'ОУ по математике'!R17/'ОУ по математике'!$D17</f>
        <v>0.3055555555555556</v>
      </c>
      <c r="S17" s="14">
        <f>'ОУ по математике'!S17/'ОУ по математике'!$D17</f>
        <v>0.3888888888888889</v>
      </c>
      <c r="T17" s="14">
        <f>'ОУ по математике'!T17/'ОУ по математике'!$D17</f>
        <v>0.6388888888888888</v>
      </c>
      <c r="U17" s="14">
        <f>'ОУ по математике'!U17/'ОУ по математике'!$D17</f>
        <v>0.5277777777777778</v>
      </c>
      <c r="V17" s="14">
        <f>'ОУ по математике'!V17/'ОУ по математике'!$D17</f>
        <v>0.4444444444444444</v>
      </c>
      <c r="W17" s="14">
        <f>'ОУ по математике'!W17/'ОУ по математике'!$D17</f>
        <v>0.25</v>
      </c>
      <c r="X17" s="14">
        <f>'ОУ по математике'!X17/'ОУ по математике'!$D17</f>
        <v>0.3333333333333333</v>
      </c>
      <c r="Y17" s="14">
        <f>'ОУ по математике'!Y17/'ОУ по математике'!$D17</f>
        <v>0.19444444444444445</v>
      </c>
      <c r="Z17" s="14">
        <f>'ОУ по математике'!Z17/'ОУ по математике'!$D17</f>
        <v>0.3611111111111111</v>
      </c>
    </row>
    <row r="18" spans="1:26" ht="15.75" customHeight="1">
      <c r="A18" s="6">
        <v>12</v>
      </c>
      <c r="B18" s="124" t="s">
        <v>68</v>
      </c>
      <c r="C18" s="21">
        <v>50</v>
      </c>
      <c r="D18" s="34">
        <f>'ОУ по математике'!D18/'ОУ по математике'!C18</f>
        <v>0.92</v>
      </c>
      <c r="E18" s="14">
        <f>'ОУ по математике'!E18/'ОУ по математике'!$D18</f>
        <v>0.8043478260869565</v>
      </c>
      <c r="F18" s="14">
        <f>'ОУ по математике'!F18/'ОУ по математике'!$D18</f>
        <v>0.8695652173913043</v>
      </c>
      <c r="G18" s="14">
        <f>'ОУ по математике'!G18/'ОУ по математике'!$D18</f>
        <v>0.6086956521739131</v>
      </c>
      <c r="H18" s="14">
        <f>'ОУ по математике'!H18/'ОУ по математике'!$D18</f>
        <v>0.5217391304347826</v>
      </c>
      <c r="I18" s="14">
        <f>'ОУ по математике'!I18/'ОУ по математике'!$D18</f>
        <v>0.782608695652174</v>
      </c>
      <c r="J18" s="14">
        <f>'ОУ по математике'!J18/'ОУ по математике'!$D18</f>
        <v>0.8260869565217391</v>
      </c>
      <c r="K18" s="14">
        <f>'ОУ по математике'!K18/'ОУ по математике'!$D18</f>
        <v>0.9347826086956522</v>
      </c>
      <c r="L18" s="14">
        <f>'ОУ по математике'!L18/'ОУ по математике'!$D18</f>
        <v>0.8260869565217391</v>
      </c>
      <c r="M18" s="14">
        <f>'ОУ по математике'!M18/'ОУ по математике'!$D18</f>
        <v>0.8695652173913043</v>
      </c>
      <c r="N18" s="14">
        <f>'ОУ по математике'!N18/'ОУ по математике'!$D18</f>
        <v>0.717391304347826</v>
      </c>
      <c r="O18" s="14">
        <f>'ОУ по математике'!O18/'ОУ по математике'!$D18</f>
        <v>0.8478260869565217</v>
      </c>
      <c r="P18" s="14">
        <f>'ОУ по математике'!P18/'ОУ по математике'!$D18</f>
        <v>0.8043478260869565</v>
      </c>
      <c r="Q18" s="14">
        <f>'ОУ по математике'!Q18/'ОУ по математике'!$D18</f>
        <v>0.7608695652173914</v>
      </c>
      <c r="R18" s="14">
        <f>'ОУ по математике'!R18/'ОУ по математике'!$D18</f>
        <v>0.5652173913043478</v>
      </c>
      <c r="S18" s="14">
        <f>'ОУ по математике'!S18/'ОУ по математике'!$D18</f>
        <v>0.5434782608695652</v>
      </c>
      <c r="T18" s="14">
        <f>'ОУ по математике'!T18/'ОУ по математике'!$D18</f>
        <v>0.5434782608695652</v>
      </c>
      <c r="U18" s="14">
        <f>'ОУ по математике'!U18/'ОУ по математике'!$D18</f>
        <v>0.7391304347826086</v>
      </c>
      <c r="V18" s="14">
        <f>'ОУ по математике'!V18/'ОУ по математике'!$D18</f>
        <v>0.5869565217391305</v>
      </c>
      <c r="W18" s="14">
        <f>'ОУ по математике'!W18/'ОУ по математике'!$D18</f>
        <v>0.6304347826086957</v>
      </c>
      <c r="X18" s="14">
        <f>'ОУ по математике'!X18/'ОУ по математике'!$D18</f>
        <v>0.5434782608695652</v>
      </c>
      <c r="Y18" s="14">
        <f>'ОУ по математике'!Y18/'ОУ по математике'!$D18</f>
        <v>0.6521739130434783</v>
      </c>
      <c r="Z18" s="14">
        <f>'ОУ по математике'!Z18/'ОУ по математике'!$D18</f>
        <v>0.5869565217391305</v>
      </c>
    </row>
    <row r="19" spans="1:26" ht="15.75" customHeight="1">
      <c r="A19" s="6">
        <v>13</v>
      </c>
      <c r="B19" s="124" t="s">
        <v>52</v>
      </c>
      <c r="C19" s="21">
        <v>47</v>
      </c>
      <c r="D19" s="34">
        <f>'ОУ по математике'!D19/'ОУ по математике'!C19</f>
        <v>0.8936170212765957</v>
      </c>
      <c r="E19" s="14">
        <f>'ОУ по математике'!E19/'ОУ по математике'!$D19</f>
        <v>0.5952380952380952</v>
      </c>
      <c r="F19" s="14">
        <f>'ОУ по математике'!F19/'ОУ по математике'!$D19</f>
        <v>0.7857142857142857</v>
      </c>
      <c r="G19" s="14">
        <f>'ОУ по математике'!G19/'ОУ по математике'!$D19</f>
        <v>0.7142857142857143</v>
      </c>
      <c r="H19" s="14">
        <f>'ОУ по математике'!H19/'ОУ по математике'!$D19</f>
        <v>0.6666666666666666</v>
      </c>
      <c r="I19" s="14">
        <f>'ОУ по математике'!I19/'ОУ по математике'!$D19</f>
        <v>0.6904761904761905</v>
      </c>
      <c r="J19" s="14">
        <f>'ОУ по математике'!J19/'ОУ по математике'!$D19</f>
        <v>0.7857142857142857</v>
      </c>
      <c r="K19" s="14">
        <f>'ОУ по математике'!K19/'ОУ по математике'!$D19</f>
        <v>0.9285714285714286</v>
      </c>
      <c r="L19" s="14">
        <f>'ОУ по математике'!L19/'ОУ по математике'!$D19</f>
        <v>0.5714285714285714</v>
      </c>
      <c r="M19" s="14">
        <f>'ОУ по математике'!M19/'ОУ по математике'!$D19</f>
        <v>0.7380952380952381</v>
      </c>
      <c r="N19" s="14">
        <f>'ОУ по математике'!N19/'ОУ по математике'!$D19</f>
        <v>0.7142857142857143</v>
      </c>
      <c r="O19" s="14">
        <f>'ОУ по математике'!O19/'ОУ по математике'!$D19</f>
        <v>0.7142857142857143</v>
      </c>
      <c r="P19" s="14">
        <f>'ОУ по математике'!P19/'ОУ по математике'!$D19</f>
        <v>0.7142857142857143</v>
      </c>
      <c r="Q19" s="14">
        <f>'ОУ по математике'!Q19/'ОУ по математике'!$D19</f>
        <v>0.6666666666666666</v>
      </c>
      <c r="R19" s="14">
        <f>'ОУ по математике'!R19/'ОУ по математике'!$D19</f>
        <v>0.5238095238095238</v>
      </c>
      <c r="S19" s="14">
        <f>'ОУ по математике'!S19/'ОУ по математике'!$D19</f>
        <v>0.5476190476190477</v>
      </c>
      <c r="T19" s="14">
        <f>'ОУ по математике'!T19/'ОУ по математике'!$D19</f>
        <v>0.42857142857142855</v>
      </c>
      <c r="U19" s="14">
        <f>'ОУ по математике'!U19/'ОУ по математике'!$D19</f>
        <v>0.40476190476190477</v>
      </c>
      <c r="V19" s="14">
        <f>'ОУ по математике'!V19/'ОУ по математике'!$D19</f>
        <v>0.21428571428571427</v>
      </c>
      <c r="W19" s="14">
        <f>'ОУ по математике'!W19/'ОУ по математике'!$D19</f>
        <v>0.19047619047619047</v>
      </c>
      <c r="X19" s="14">
        <f>'ОУ по математике'!X19/'ОУ по математике'!$D19</f>
        <v>0.2857142857142857</v>
      </c>
      <c r="Y19" s="14">
        <f>'ОУ по математике'!Y19/'ОУ по математике'!$D19</f>
        <v>0.16666666666666666</v>
      </c>
      <c r="Z19" s="14">
        <f>'ОУ по математике'!Z19/'ОУ по математике'!$D19</f>
        <v>0.16666666666666666</v>
      </c>
    </row>
    <row r="20" spans="1:26" ht="14.25" customHeight="1">
      <c r="A20" s="6">
        <v>14</v>
      </c>
      <c r="B20" s="124" t="s">
        <v>46</v>
      </c>
      <c r="C20" s="21">
        <v>72</v>
      </c>
      <c r="D20" s="34">
        <f>'ОУ по математике'!D20/'ОУ по математике'!C20</f>
        <v>0.9166666666666666</v>
      </c>
      <c r="E20" s="14">
        <f>'ОУ по математике'!E20/'ОУ по математике'!$D20</f>
        <v>0.6060606060606061</v>
      </c>
      <c r="F20" s="14">
        <f>'ОУ по математике'!F20/'ОУ по математике'!$D20</f>
        <v>0.7121212121212122</v>
      </c>
      <c r="G20" s="14">
        <f>'ОУ по математике'!G20/'ОУ по математике'!$D20</f>
        <v>0.3484848484848485</v>
      </c>
      <c r="H20" s="14">
        <f>'ОУ по математике'!H20/'ОУ по математике'!$D20</f>
        <v>0.5</v>
      </c>
      <c r="I20" s="14">
        <f>'ОУ по математике'!I20/'ОУ по математике'!$D20</f>
        <v>0.48484848484848486</v>
      </c>
      <c r="J20" s="14">
        <f>'ОУ по математике'!J20/'ОУ по математике'!$D20</f>
        <v>0.8636363636363636</v>
      </c>
      <c r="K20" s="14">
        <f>'ОУ по математике'!K20/'ОУ по математике'!$D20</f>
        <v>0.9090909090909091</v>
      </c>
      <c r="L20" s="14">
        <f>'ОУ по математике'!L20/'ОУ по математике'!$D20</f>
        <v>0.696969696969697</v>
      </c>
      <c r="M20" s="14">
        <f>'ОУ по математике'!M20/'ОУ по математике'!$D20</f>
        <v>0.5909090909090909</v>
      </c>
      <c r="N20" s="14">
        <f>'ОУ по математике'!N20/'ОУ по математике'!$D20</f>
        <v>0.6515151515151515</v>
      </c>
      <c r="O20" s="14">
        <f>'ОУ по математике'!O20/'ОУ по математике'!$D20</f>
        <v>0.696969696969697</v>
      </c>
      <c r="P20" s="14">
        <f>'ОУ по математике'!P20/'ОУ по математике'!$D20</f>
        <v>0.5757575757575758</v>
      </c>
      <c r="Q20" s="14">
        <f>'ОУ по математике'!Q20/'ОУ по математике'!$D20</f>
        <v>0.5757575757575758</v>
      </c>
      <c r="R20" s="14">
        <f>'ОУ по математике'!R20/'ОУ по математике'!$D20</f>
        <v>0.3181818181818182</v>
      </c>
      <c r="S20" s="14">
        <f>'ОУ по математике'!S20/'ОУ по математике'!$D20</f>
        <v>0.30303030303030304</v>
      </c>
      <c r="T20" s="14">
        <f>'ОУ по математике'!T20/'ОУ по математике'!$D20</f>
        <v>0.45454545454545453</v>
      </c>
      <c r="U20" s="14">
        <f>'ОУ по математике'!U20/'ОУ по математике'!$D20</f>
        <v>0.6818181818181818</v>
      </c>
      <c r="V20" s="14">
        <f>'ОУ по математике'!V20/'ОУ по математике'!$D20</f>
        <v>0.2727272727272727</v>
      </c>
      <c r="W20" s="14">
        <f>'ОУ по математике'!W20/'ОУ по математике'!$D20</f>
        <v>0.3939393939393939</v>
      </c>
      <c r="X20" s="14">
        <f>'ОУ по математике'!X20/'ОУ по математике'!$D20</f>
        <v>0.4696969696969697</v>
      </c>
      <c r="Y20" s="14">
        <f>'ОУ по математике'!Y20/'ОУ по математике'!$D20</f>
        <v>0.7727272727272727</v>
      </c>
      <c r="Z20" s="14">
        <f>'ОУ по математике'!Z20/'ОУ по математике'!$D20</f>
        <v>0.5</v>
      </c>
    </row>
    <row r="21" spans="1:26" s="9" customFormat="1" ht="15.75" customHeight="1">
      <c r="A21" s="6">
        <v>15</v>
      </c>
      <c r="B21" s="124" t="s">
        <v>44</v>
      </c>
      <c r="C21" s="21">
        <v>51</v>
      </c>
      <c r="D21" s="34">
        <f>'ОУ по математике'!D21/'ОУ по математике'!C21</f>
        <v>0.8235294117647058</v>
      </c>
      <c r="E21" s="14">
        <f>'ОУ по математике'!E21/'ОУ по математике'!$D21</f>
        <v>0.8571428571428571</v>
      </c>
      <c r="F21" s="14">
        <f>'ОУ по математике'!F21/'ОУ по математике'!$D21</f>
        <v>0.7380952380952381</v>
      </c>
      <c r="G21" s="14">
        <f>'ОУ по математике'!G21/'ОУ по математике'!$D21</f>
        <v>0.7619047619047619</v>
      </c>
      <c r="H21" s="14">
        <f>'ОУ по математике'!H21/'ОУ по математике'!$D21</f>
        <v>0.7619047619047619</v>
      </c>
      <c r="I21" s="14">
        <f>'ОУ по математике'!I21/'ОУ по математике'!$D21</f>
        <v>0.7857142857142857</v>
      </c>
      <c r="J21" s="14">
        <f>'ОУ по математике'!J21/'ОУ по математике'!$D21</f>
        <v>0.9285714285714286</v>
      </c>
      <c r="K21" s="14">
        <f>'ОУ по математике'!K21/'ОУ по математике'!$D21</f>
        <v>0.8333333333333334</v>
      </c>
      <c r="L21" s="14">
        <f>'ОУ по математике'!L21/'ОУ по математике'!$D21</f>
        <v>0.9047619047619048</v>
      </c>
      <c r="M21" s="14">
        <f>'ОУ по математике'!M21/'ОУ по математике'!$D21</f>
        <v>0.6904761904761905</v>
      </c>
      <c r="N21" s="14">
        <f>'ОУ по математике'!N21/'ОУ по математике'!$D21</f>
        <v>0.7380952380952381</v>
      </c>
      <c r="O21" s="14">
        <f>'ОУ по математике'!O21/'ОУ по математике'!$D21</f>
        <v>0.7380952380952381</v>
      </c>
      <c r="P21" s="14">
        <f>'ОУ по математике'!P21/'ОУ по математике'!$D21</f>
        <v>0.8333333333333334</v>
      </c>
      <c r="Q21" s="14">
        <f>'ОУ по математике'!Q21/'ОУ по математике'!$D21</f>
        <v>0.7380952380952381</v>
      </c>
      <c r="R21" s="14">
        <f>'ОУ по математике'!R21/'ОУ по математике'!$D21</f>
        <v>0.6428571428571429</v>
      </c>
      <c r="S21" s="14">
        <f>'ОУ по математике'!S21/'ОУ по математике'!$D21</f>
        <v>0.6904761904761905</v>
      </c>
      <c r="T21" s="14">
        <f>'ОУ по математике'!T21/'ОУ по математике'!$D21</f>
        <v>0.6190476190476191</v>
      </c>
      <c r="U21" s="14">
        <f>'ОУ по математике'!U21/'ОУ по математике'!$D21</f>
        <v>0.8095238095238095</v>
      </c>
      <c r="V21" s="14">
        <f>'ОУ по математике'!V21/'ОУ по математике'!$D21</f>
        <v>0.5238095238095238</v>
      </c>
      <c r="W21" s="14">
        <f>'ОУ по математике'!W21/'ОУ по математике'!$D21</f>
        <v>0.6190476190476191</v>
      </c>
      <c r="X21" s="14">
        <f>'ОУ по математике'!X21/'ОУ по математике'!$D21</f>
        <v>0.8333333333333334</v>
      </c>
      <c r="Y21" s="14">
        <f>'ОУ по математике'!Y21/'ОУ по математике'!$D21</f>
        <v>0.8809523809523809</v>
      </c>
      <c r="Z21" s="14">
        <f>'ОУ по математике'!Z21/'ОУ по математике'!$D21</f>
        <v>0.7619047619047619</v>
      </c>
    </row>
    <row r="22" spans="1:26" s="9" customFormat="1" ht="15.75" customHeight="1">
      <c r="A22" s="6">
        <v>16</v>
      </c>
      <c r="B22" s="124" t="s">
        <v>79</v>
      </c>
      <c r="C22" s="21">
        <v>22</v>
      </c>
      <c r="D22" s="34">
        <f>'ОУ по математике'!D22/'ОУ по математике'!C22</f>
        <v>0.9545454545454546</v>
      </c>
      <c r="E22" s="14">
        <f>'ОУ по математике'!E22/'ОУ по математике'!$D22</f>
        <v>1</v>
      </c>
      <c r="F22" s="14">
        <f>'ОУ по математике'!F22/'ОУ по математике'!$D22</f>
        <v>0.9523809523809523</v>
      </c>
      <c r="G22" s="14">
        <f>'ОУ по математике'!G22/'ОУ по математике'!$D22</f>
        <v>1</v>
      </c>
      <c r="H22" s="14">
        <f>'ОУ по математике'!H22/'ОУ по математике'!$D22</f>
        <v>0.8571428571428571</v>
      </c>
      <c r="I22" s="14">
        <f>'ОУ по математике'!I22/'ОУ по математике'!$D22</f>
        <v>0.9047619047619048</v>
      </c>
      <c r="J22" s="14">
        <f>'ОУ по математике'!J22/'ОУ по математике'!$D22</f>
        <v>1</v>
      </c>
      <c r="K22" s="14">
        <f>'ОУ по математике'!K22/'ОУ по математике'!$D22</f>
        <v>1</v>
      </c>
      <c r="L22" s="14">
        <f>'ОУ по математике'!L22/'ОУ по математике'!$D22</f>
        <v>1</v>
      </c>
      <c r="M22" s="14">
        <f>'ОУ по математике'!M22/'ОУ по математике'!$D22</f>
        <v>0.9523809523809523</v>
      </c>
      <c r="N22" s="14">
        <f>'ОУ по математике'!N22/'ОУ по математике'!$D22</f>
        <v>1</v>
      </c>
      <c r="O22" s="14">
        <f>'ОУ по математике'!O22/'ОУ по математике'!$D22</f>
        <v>0.9523809523809523</v>
      </c>
      <c r="P22" s="14">
        <f>'ОУ по математике'!P22/'ОУ по математике'!$D22</f>
        <v>0.9523809523809523</v>
      </c>
      <c r="Q22" s="14">
        <f>'ОУ по математике'!Q22/'ОУ по математике'!$D22</f>
        <v>0.9523809523809523</v>
      </c>
      <c r="R22" s="14">
        <f>'ОУ по математике'!R22/'ОУ по математике'!$D22</f>
        <v>0.7142857142857143</v>
      </c>
      <c r="S22" s="14">
        <f>'ОУ по математике'!S22/'ОУ по математике'!$D22</f>
        <v>1</v>
      </c>
      <c r="T22" s="14">
        <f>'ОУ по математике'!T22/'ОУ по математике'!$D22</f>
        <v>1</v>
      </c>
      <c r="U22" s="14">
        <f>'ОУ по математике'!U22/'ОУ по математике'!$D22</f>
        <v>0.9523809523809523</v>
      </c>
      <c r="V22" s="14">
        <f>'ОУ по математике'!V22/'ОУ по математике'!$D22</f>
        <v>0.9523809523809523</v>
      </c>
      <c r="W22" s="14">
        <f>'ОУ по математике'!W22/'ОУ по математике'!$D22</f>
        <v>0.8571428571428571</v>
      </c>
      <c r="X22" s="14">
        <f>'ОУ по математике'!X22/'ОУ по математике'!$D22</f>
        <v>0.8571428571428571</v>
      </c>
      <c r="Y22" s="14">
        <f>'ОУ по математике'!Y22/'ОУ по математике'!$D22</f>
        <v>0.9523809523809523</v>
      </c>
      <c r="Z22" s="14">
        <f>'ОУ по математике'!Z22/'ОУ по математике'!$D22</f>
        <v>0.9047619047619048</v>
      </c>
    </row>
    <row r="23" spans="1:27" ht="12.75" customHeight="1">
      <c r="A23" s="6">
        <v>17</v>
      </c>
      <c r="B23" s="124" t="s">
        <v>50</v>
      </c>
      <c r="C23" s="21">
        <v>75</v>
      </c>
      <c r="D23" s="34">
        <f>'ОУ по математике'!D23/'ОУ по математике'!C23</f>
        <v>0.96</v>
      </c>
      <c r="E23" s="14">
        <f>'ОУ по математике'!E23/'ОУ по математике'!$D23</f>
        <v>0.8888888888888888</v>
      </c>
      <c r="F23" s="14">
        <f>'ОУ по математике'!F23/'ОУ по математике'!$D23</f>
        <v>0.6805555555555556</v>
      </c>
      <c r="G23" s="14">
        <f>'ОУ по математике'!G23/'ОУ по математике'!$D23</f>
        <v>0.6527777777777778</v>
      </c>
      <c r="H23" s="14">
        <f>'ОУ по математике'!H23/'ОУ по математике'!$D23</f>
        <v>0.5138888888888888</v>
      </c>
      <c r="I23" s="14">
        <f>'ОУ по математике'!I23/'ОУ по математике'!$D23</f>
        <v>0.5694444444444444</v>
      </c>
      <c r="J23" s="14">
        <f>'ОУ по математике'!J23/'ОУ по математике'!$D23</f>
        <v>0.8333333333333334</v>
      </c>
      <c r="K23" s="14">
        <f>'ОУ по математике'!K23/'ОУ по математике'!$D23</f>
        <v>0.9444444444444444</v>
      </c>
      <c r="L23" s="14">
        <f>'ОУ по математике'!L23/'ОУ по математике'!$D23</f>
        <v>0.7777777777777778</v>
      </c>
      <c r="M23" s="14">
        <f>'ОУ по математике'!M23/'ОУ по математике'!$D23</f>
        <v>0.7777777777777778</v>
      </c>
      <c r="N23" s="14">
        <f>'ОУ по математике'!N23/'ОУ по математике'!$D23</f>
        <v>0.7083333333333334</v>
      </c>
      <c r="O23" s="14">
        <f>'ОУ по математике'!O23/'ОУ по математике'!$D23</f>
        <v>0.875</v>
      </c>
      <c r="P23" s="14">
        <f>'ОУ по математике'!P23/'ОУ по математике'!$D23</f>
        <v>0.875</v>
      </c>
      <c r="Q23" s="14">
        <f>'ОУ по математике'!Q23/'ОУ по математике'!$D23</f>
        <v>0.7361111111111112</v>
      </c>
      <c r="R23" s="14">
        <f>'ОУ по математике'!R23/'ОУ по математике'!$D23</f>
        <v>0.3888888888888889</v>
      </c>
      <c r="S23" s="14">
        <f>'ОУ по математике'!S23/'ОУ по математике'!$D23</f>
        <v>0.5694444444444444</v>
      </c>
      <c r="T23" s="14">
        <f>'ОУ по математике'!T23/'ОУ по математике'!$D23</f>
        <v>0.4861111111111111</v>
      </c>
      <c r="U23" s="14">
        <f>'ОУ по математике'!U23/'ОУ по математике'!$D23</f>
        <v>0.7361111111111112</v>
      </c>
      <c r="V23" s="14">
        <f>'ОУ по математике'!V23/'ОУ по математике'!$D23</f>
        <v>0.5277777777777778</v>
      </c>
      <c r="W23" s="14">
        <f>'ОУ по математике'!W23/'ОУ по математике'!$D23</f>
        <v>0.5555555555555556</v>
      </c>
      <c r="X23" s="14">
        <f>'ОУ по математике'!X23/'ОУ по математике'!$D23</f>
        <v>0.6944444444444444</v>
      </c>
      <c r="Y23" s="14">
        <f>'ОУ по математике'!Y23/'ОУ по математике'!$D23</f>
        <v>0.6666666666666666</v>
      </c>
      <c r="Z23" s="14">
        <f>'ОУ по математике'!Z23/'ОУ по математике'!$D23</f>
        <v>0.5138888888888888</v>
      </c>
      <c r="AA23" s="7"/>
    </row>
    <row r="24" spans="1:26" ht="15.75" customHeight="1">
      <c r="A24" s="6">
        <v>18</v>
      </c>
      <c r="B24" s="124" t="s">
        <v>66</v>
      </c>
      <c r="C24" s="21">
        <v>53</v>
      </c>
      <c r="D24" s="34">
        <f>'ОУ по математике'!D24/'ОУ по математике'!C24</f>
        <v>0.8679245283018868</v>
      </c>
      <c r="E24" s="14">
        <f>'ОУ по математике'!E24/'ОУ по математике'!$D24</f>
        <v>1</v>
      </c>
      <c r="F24" s="14">
        <f>'ОУ по математике'!F24/'ОУ по математике'!$D24</f>
        <v>0.8478260869565217</v>
      </c>
      <c r="G24" s="14">
        <f>'ОУ по математике'!G24/'ОУ по математике'!$D24</f>
        <v>0.9782608695652174</v>
      </c>
      <c r="H24" s="14">
        <f>'ОУ по математике'!H24/'ОУ по математике'!$D24</f>
        <v>0.717391304347826</v>
      </c>
      <c r="I24" s="14">
        <f>'ОУ по математике'!I24/'ОУ по математике'!$D24</f>
        <v>0.8478260869565217</v>
      </c>
      <c r="J24" s="14">
        <f>'ОУ по математике'!J24/'ОУ по математике'!$D24</f>
        <v>0.9130434782608695</v>
      </c>
      <c r="K24" s="14">
        <f>'ОУ по математике'!K24/'ОУ по математике'!$D24</f>
        <v>0.9782608695652174</v>
      </c>
      <c r="L24" s="14">
        <f>'ОУ по математике'!L24/'ОУ по математике'!$D24</f>
        <v>0.9565217391304348</v>
      </c>
      <c r="M24" s="14">
        <f>'ОУ по математике'!M24/'ОУ по математике'!$D24</f>
        <v>0.9565217391304348</v>
      </c>
      <c r="N24" s="14">
        <f>'ОУ по математике'!N24/'ОУ по математике'!$D24</f>
        <v>0.9347826086956522</v>
      </c>
      <c r="O24" s="14">
        <f>'ОУ по математике'!O24/'ОУ по математике'!$D24</f>
        <v>0.8913043478260869</v>
      </c>
      <c r="P24" s="14">
        <f>'ОУ по математике'!P24/'ОУ по математике'!$D24</f>
        <v>0.9347826086956522</v>
      </c>
      <c r="Q24" s="14">
        <f>'ОУ по математике'!Q24/'ОУ по математике'!$D24</f>
        <v>0.8695652173913043</v>
      </c>
      <c r="R24" s="14">
        <f>'ОУ по математике'!R24/'ОУ по математике'!$D24</f>
        <v>0.6956521739130435</v>
      </c>
      <c r="S24" s="14">
        <f>'ОУ по математике'!S24/'ОУ по математике'!$D24</f>
        <v>0.782608695652174</v>
      </c>
      <c r="T24" s="14">
        <f>'ОУ по математике'!T24/'ОУ по математике'!$D24</f>
        <v>0.8695652173913043</v>
      </c>
      <c r="U24" s="14">
        <f>'ОУ по математике'!U24/'ОУ по математике'!$D24</f>
        <v>0.8695652173913043</v>
      </c>
      <c r="V24" s="14">
        <f>'ОУ по математике'!V24/'ОУ по математике'!$D24</f>
        <v>0.7608695652173914</v>
      </c>
      <c r="W24" s="14">
        <f>'ОУ по математике'!W24/'ОУ по математике'!$D24</f>
        <v>0.7391304347826086</v>
      </c>
      <c r="X24" s="14">
        <f>'ОУ по математике'!X24/'ОУ по математике'!$D24</f>
        <v>0.8478260869565217</v>
      </c>
      <c r="Y24" s="14">
        <f>'ОУ по математике'!Y24/'ОУ по математике'!$D24</f>
        <v>0.8695652173913043</v>
      </c>
      <c r="Z24" s="14">
        <f>'ОУ по математике'!Z24/'ОУ по математике'!$D24</f>
        <v>1</v>
      </c>
    </row>
    <row r="25" spans="1:26" ht="15.75" customHeight="1">
      <c r="A25" s="6">
        <v>19</v>
      </c>
      <c r="B25" s="124" t="s">
        <v>49</v>
      </c>
      <c r="C25" s="21">
        <v>54</v>
      </c>
      <c r="D25" s="34">
        <f>'ОУ по математике'!D25/'ОУ по математике'!C25</f>
        <v>0.8888888888888888</v>
      </c>
      <c r="E25" s="14">
        <f>'ОУ по математике'!E25/'ОУ по математике'!$D25</f>
        <v>0.8541666666666666</v>
      </c>
      <c r="F25" s="14">
        <f>'ОУ по математике'!F25/'ОУ по математике'!$D25</f>
        <v>0.8333333333333334</v>
      </c>
      <c r="G25" s="14">
        <f>'ОУ по математике'!G25/'ОУ по математике'!$D25</f>
        <v>0.7291666666666666</v>
      </c>
      <c r="H25" s="14">
        <f>'ОУ по математике'!H25/'ОУ по математике'!$D25</f>
        <v>0.7291666666666666</v>
      </c>
      <c r="I25" s="14">
        <f>'ОУ по математике'!I25/'ОУ по математике'!$D25</f>
        <v>0.7708333333333334</v>
      </c>
      <c r="J25" s="14">
        <f>'ОУ по математике'!J25/'ОУ по математике'!$D25</f>
        <v>0.875</v>
      </c>
      <c r="K25" s="14">
        <f>'ОУ по математике'!K25/'ОУ по математике'!$D25</f>
        <v>0.8958333333333334</v>
      </c>
      <c r="L25" s="14">
        <f>'ОУ по математике'!L25/'ОУ по математике'!$D25</f>
        <v>0.8958333333333334</v>
      </c>
      <c r="M25" s="14">
        <f>'ОУ по математике'!M25/'ОУ по математике'!$D25</f>
        <v>0.7916666666666666</v>
      </c>
      <c r="N25" s="14">
        <f>'ОУ по математике'!N25/'ОУ по математике'!$D25</f>
        <v>0.7708333333333334</v>
      </c>
      <c r="O25" s="14">
        <f>'ОУ по математике'!O25/'ОУ по математике'!$D25</f>
        <v>0.875</v>
      </c>
      <c r="P25" s="14">
        <f>'ОУ по математике'!P25/'ОУ по математике'!$D25</f>
        <v>0.8125</v>
      </c>
      <c r="Q25" s="14">
        <f>'ОУ по математике'!Q25/'ОУ по математике'!$D25</f>
        <v>0.7708333333333334</v>
      </c>
      <c r="R25" s="14">
        <f>'ОУ по математике'!R25/'ОУ по математике'!$D25</f>
        <v>0.6666666666666666</v>
      </c>
      <c r="S25" s="14">
        <f>'ОУ по математике'!S25/'ОУ по математике'!$D25</f>
        <v>0.6041666666666666</v>
      </c>
      <c r="T25" s="14">
        <f>'ОУ по математике'!T25/'ОУ по математике'!$D25</f>
        <v>0.7083333333333334</v>
      </c>
      <c r="U25" s="14">
        <f>'ОУ по математике'!U25/'ОУ по математике'!$D25</f>
        <v>0.75</v>
      </c>
      <c r="V25" s="14">
        <f>'ОУ по математике'!V25/'ОУ по математике'!$D25</f>
        <v>0.625</v>
      </c>
      <c r="W25" s="14">
        <f>'ОУ по математике'!W25/'ОУ по математике'!$D25</f>
        <v>0.5208333333333334</v>
      </c>
      <c r="X25" s="14">
        <f>'ОУ по математике'!X25/'ОУ по математике'!$D25</f>
        <v>0.7291666666666666</v>
      </c>
      <c r="Y25" s="14">
        <f>'ОУ по математике'!Y25/'ОУ по математике'!$D25</f>
        <v>0.7291666666666666</v>
      </c>
      <c r="Z25" s="14">
        <f>'ОУ по математике'!Z25/'ОУ по математике'!$D25</f>
        <v>0.6458333333333334</v>
      </c>
    </row>
    <row r="26" spans="1:26" s="9" customFormat="1" ht="15.75" customHeight="1">
      <c r="A26" s="6">
        <v>20</v>
      </c>
      <c r="B26" s="124" t="s">
        <v>65</v>
      </c>
      <c r="C26" s="21">
        <v>48</v>
      </c>
      <c r="D26" s="34">
        <f>'ОУ по математике'!D26/'ОУ по математике'!C26</f>
        <v>0.7708333333333334</v>
      </c>
      <c r="E26" s="14">
        <f>'ОУ по математике'!E26/'ОУ по математике'!$D26</f>
        <v>0.7567567567567568</v>
      </c>
      <c r="F26" s="14">
        <f>'ОУ по математике'!F26/'ОУ по математике'!$D26</f>
        <v>0.7567567567567568</v>
      </c>
      <c r="G26" s="14">
        <f>'ОУ по математике'!G26/'ОУ по математике'!$D26</f>
        <v>0.7027027027027027</v>
      </c>
      <c r="H26" s="14">
        <f>'ОУ по математике'!H26/'ОУ по математике'!$D26</f>
        <v>0.5135135135135135</v>
      </c>
      <c r="I26" s="14">
        <f>'ОУ по математике'!I26/'ОУ по математике'!$D26</f>
        <v>0.7297297297297297</v>
      </c>
      <c r="J26" s="14">
        <f>'ОУ по математике'!J26/'ОУ по математике'!$D26</f>
        <v>0.9459459459459459</v>
      </c>
      <c r="K26" s="14">
        <f>'ОУ по математике'!K26/'ОУ по математике'!$D26</f>
        <v>0.8108108108108109</v>
      </c>
      <c r="L26" s="14">
        <f>'ОУ по математике'!L26/'ОУ по математике'!$D26</f>
        <v>0.8378378378378378</v>
      </c>
      <c r="M26" s="14">
        <f>'ОУ по математике'!M26/'ОУ по математике'!$D26</f>
        <v>0.5945945945945946</v>
      </c>
      <c r="N26" s="14">
        <f>'ОУ по математике'!N26/'ОУ по математике'!$D26</f>
        <v>0.6216216216216216</v>
      </c>
      <c r="O26" s="14">
        <f>'ОУ по математике'!O26/'ОУ по математике'!$D26</f>
        <v>0.8108108108108109</v>
      </c>
      <c r="P26" s="14">
        <f>'ОУ по математике'!P26/'ОУ по математике'!$D26</f>
        <v>0.6756756756756757</v>
      </c>
      <c r="Q26" s="14">
        <f>'ОУ по математике'!Q26/'ОУ по математике'!$D26</f>
        <v>0.7297297297297297</v>
      </c>
      <c r="R26" s="14">
        <f>'ОУ по математике'!R26/'ОУ по математике'!$D26</f>
        <v>0.2972972972972973</v>
      </c>
      <c r="S26" s="14">
        <f>'ОУ по математике'!S26/'ОУ по математике'!$D26</f>
        <v>0.43243243243243246</v>
      </c>
      <c r="T26" s="14">
        <f>'ОУ по математике'!T26/'ОУ по математике'!$D26</f>
        <v>0.5675675675675675</v>
      </c>
      <c r="U26" s="14">
        <f>'ОУ по математике'!U26/'ОУ по математике'!$D26</f>
        <v>0.6216216216216216</v>
      </c>
      <c r="V26" s="14">
        <f>'ОУ по математике'!V26/'ОУ по математике'!$D26</f>
        <v>0.7027027027027027</v>
      </c>
      <c r="W26" s="14">
        <f>'ОУ по математике'!W26/'ОУ по математике'!$D26</f>
        <v>0.4864864864864865</v>
      </c>
      <c r="X26" s="14">
        <f>'ОУ по математике'!X26/'ОУ по математике'!$D26</f>
        <v>0.5945945945945946</v>
      </c>
      <c r="Y26" s="14">
        <f>'ОУ по математике'!Y26/'ОУ по математике'!$D26</f>
        <v>0.7297297297297297</v>
      </c>
      <c r="Z26" s="14">
        <f>'ОУ по математике'!Z26/'ОУ по математике'!$D26</f>
        <v>0.6486486486486487</v>
      </c>
    </row>
    <row r="27" spans="1:26" ht="15.75" customHeight="1">
      <c r="A27" s="6">
        <v>21</v>
      </c>
      <c r="B27" s="124" t="s">
        <v>34</v>
      </c>
      <c r="C27" s="21">
        <v>99</v>
      </c>
      <c r="D27" s="34">
        <f>'ОУ по математике'!D27/'ОУ по математике'!C27</f>
        <v>0.8686868686868687</v>
      </c>
      <c r="E27" s="14">
        <f>'ОУ по математике'!E27/'ОУ по математике'!$D27</f>
        <v>0.7558139534883721</v>
      </c>
      <c r="F27" s="14">
        <f>'ОУ по математике'!F27/'ОУ по математике'!$D27</f>
        <v>0.7093023255813954</v>
      </c>
      <c r="G27" s="14">
        <f>'ОУ по математике'!G27/'ОУ по математике'!$D27</f>
        <v>0.5813953488372093</v>
      </c>
      <c r="H27" s="14">
        <f>'ОУ по математике'!H27/'ОУ по математике'!$D27</f>
        <v>0.6627906976744186</v>
      </c>
      <c r="I27" s="14">
        <f>'ОУ по математике'!I27/'ОУ по математике'!$D27</f>
        <v>0.5348837209302325</v>
      </c>
      <c r="J27" s="14">
        <f>'ОУ по математике'!J27/'ОУ по математике'!$D27</f>
        <v>0.9302325581395349</v>
      </c>
      <c r="K27" s="14">
        <f>'ОУ по математике'!K27/'ОУ по математике'!$D27</f>
        <v>0.8953488372093024</v>
      </c>
      <c r="L27" s="14">
        <f>'ОУ по математике'!L27/'ОУ по математике'!$D27</f>
        <v>0.813953488372093</v>
      </c>
      <c r="M27" s="14">
        <f>'ОУ по математике'!M27/'ОУ по математике'!$D27</f>
        <v>0.8023255813953488</v>
      </c>
      <c r="N27" s="14">
        <f>'ОУ по математике'!N27/'ОУ по математике'!$D27</f>
        <v>0.7558139534883721</v>
      </c>
      <c r="O27" s="14">
        <f>'ОУ по математике'!O27/'ОУ по математике'!$D27</f>
        <v>0.7093023255813954</v>
      </c>
      <c r="P27" s="14">
        <f>'ОУ по математике'!P27/'ОУ по математике'!$D27</f>
        <v>0.7441860465116279</v>
      </c>
      <c r="Q27" s="14">
        <f>'ОУ по математике'!Q27/'ОУ по математике'!$D27</f>
        <v>0.6627906976744186</v>
      </c>
      <c r="R27" s="14">
        <f>'ОУ по математике'!R27/'ОУ по математике'!$D27</f>
        <v>0.5465116279069767</v>
      </c>
      <c r="S27" s="14">
        <f>'ОУ по математике'!S27/'ОУ по математике'!$D27</f>
        <v>0.5</v>
      </c>
      <c r="T27" s="14">
        <f>'ОУ по математике'!T27/'ОУ по математике'!$D27</f>
        <v>0.5116279069767442</v>
      </c>
      <c r="U27" s="14">
        <f>'ОУ по математике'!U27/'ОУ по математике'!$D27</f>
        <v>0.686046511627907</v>
      </c>
      <c r="V27" s="14">
        <f>'ОУ по математике'!V27/'ОУ по математике'!$D27</f>
        <v>0.43023255813953487</v>
      </c>
      <c r="W27" s="14">
        <f>'ОУ по математике'!W27/'ОУ по математике'!$D27</f>
        <v>0.46511627906976744</v>
      </c>
      <c r="X27" s="14">
        <f>'ОУ по математике'!X27/'ОУ по математике'!$D27</f>
        <v>0.5348837209302325</v>
      </c>
      <c r="Y27" s="14">
        <f>'ОУ по математике'!Y27/'ОУ по математике'!$D27</f>
        <v>0.5581395348837209</v>
      </c>
      <c r="Z27" s="14">
        <f>'ОУ по математике'!Z27/'ОУ по математике'!$D27</f>
        <v>0.5465116279069767</v>
      </c>
    </row>
    <row r="28" spans="1:26" ht="15.75" customHeight="1">
      <c r="A28" s="6">
        <v>22</v>
      </c>
      <c r="B28" s="124" t="s">
        <v>43</v>
      </c>
      <c r="C28" s="21">
        <v>60</v>
      </c>
      <c r="D28" s="34">
        <f>'ОУ по математике'!D28/'ОУ по математике'!C28</f>
        <v>0.8333333333333334</v>
      </c>
      <c r="E28" s="14">
        <f>'ОУ по математике'!E28/'ОУ по математике'!$D28</f>
        <v>0.74</v>
      </c>
      <c r="F28" s="14">
        <f>'ОУ по математике'!F28/'ОУ по математике'!$D28</f>
        <v>0.68</v>
      </c>
      <c r="G28" s="14">
        <f>'ОУ по математике'!G28/'ОУ по математике'!$D28</f>
        <v>0.76</v>
      </c>
      <c r="H28" s="14">
        <f>'ОУ по математике'!H28/'ОУ по математике'!$D28</f>
        <v>0.56</v>
      </c>
      <c r="I28" s="14">
        <f>'ОУ по математике'!I28/'ОУ по математике'!$D28</f>
        <v>0.5</v>
      </c>
      <c r="J28" s="14">
        <f>'ОУ по математике'!J28/'ОУ по математике'!$D28</f>
        <v>0.88</v>
      </c>
      <c r="K28" s="14">
        <f>'ОУ по математике'!K28/'ОУ по математике'!$D28</f>
        <v>0.9</v>
      </c>
      <c r="L28" s="14">
        <f>'ОУ по математике'!L28/'ОУ по математике'!$D28</f>
        <v>0.7</v>
      </c>
      <c r="M28" s="14">
        <f>'ОУ по математике'!M28/'ОУ по математике'!$D28</f>
        <v>0.88</v>
      </c>
      <c r="N28" s="14">
        <f>'ОУ по математике'!N28/'ОУ по математике'!$D28</f>
        <v>0.8</v>
      </c>
      <c r="O28" s="14">
        <f>'ОУ по математике'!O28/'ОУ по математике'!$D28</f>
        <v>0.6</v>
      </c>
      <c r="P28" s="14">
        <f>'ОУ по математике'!P28/'ОУ по математике'!$D28</f>
        <v>0.9</v>
      </c>
      <c r="Q28" s="14">
        <f>'ОУ по математике'!Q28/'ОУ по математике'!$D28</f>
        <v>0.72</v>
      </c>
      <c r="R28" s="14">
        <f>'ОУ по математике'!R28/'ОУ по математике'!$D28</f>
        <v>0.46</v>
      </c>
      <c r="S28" s="14">
        <f>'ОУ по математике'!S28/'ОУ по математике'!$D28</f>
        <v>0.4</v>
      </c>
      <c r="T28" s="14">
        <f>'ОУ по математике'!T28/'ОУ по математике'!$D28</f>
        <v>0.62</v>
      </c>
      <c r="U28" s="14">
        <f>'ОУ по математике'!U28/'ОУ по математике'!$D28</f>
        <v>0.7</v>
      </c>
      <c r="V28" s="14">
        <f>'ОУ по математике'!V28/'ОУ по математике'!$D28</f>
        <v>0.48</v>
      </c>
      <c r="W28" s="14">
        <f>'ОУ по математике'!W28/'ОУ по математике'!$D28</f>
        <v>0.46</v>
      </c>
      <c r="X28" s="14">
        <f>'ОУ по математике'!X28/'ОУ по математике'!$D28</f>
        <v>0.46</v>
      </c>
      <c r="Y28" s="14">
        <f>'ОУ по математике'!Y28/'ОУ по математике'!$D28</f>
        <v>0.44</v>
      </c>
      <c r="Z28" s="14">
        <f>'ОУ по математике'!Z28/'ОУ по математике'!$D28</f>
        <v>0.44</v>
      </c>
    </row>
    <row r="29" spans="1:26" ht="15.75" customHeight="1">
      <c r="A29" s="6">
        <v>23</v>
      </c>
      <c r="B29" s="127" t="s">
        <v>64</v>
      </c>
      <c r="C29" s="21">
        <v>37</v>
      </c>
      <c r="D29" s="34">
        <f>'ОУ по математике'!D29/'ОУ по математике'!C29</f>
        <v>0.8918918918918919</v>
      </c>
      <c r="E29" s="14">
        <f>'ОУ по математике'!E29/'ОУ по математике'!$D29</f>
        <v>0.8181818181818182</v>
      </c>
      <c r="F29" s="14">
        <f>'ОУ по математике'!F29/'ОУ по математике'!$D29</f>
        <v>0.6666666666666666</v>
      </c>
      <c r="G29" s="14">
        <f>'ОУ по математике'!G29/'ОУ по математике'!$D29</f>
        <v>0.48484848484848486</v>
      </c>
      <c r="H29" s="14">
        <f>'ОУ по математике'!H29/'ОУ по математике'!$D29</f>
        <v>0.9090909090909091</v>
      </c>
      <c r="I29" s="14">
        <f>'ОУ по математике'!I29/'ОУ по математике'!$D29</f>
        <v>0.7272727272727273</v>
      </c>
      <c r="J29" s="14">
        <f>'ОУ по математике'!J29/'ОУ по математике'!$D29</f>
        <v>0.8787878787878788</v>
      </c>
      <c r="K29" s="14">
        <f>'ОУ по математике'!K29/'ОУ по математике'!$D29</f>
        <v>0.9393939393939394</v>
      </c>
      <c r="L29" s="14">
        <f>'ОУ по математике'!L29/'ОУ по математике'!$D29</f>
        <v>0.8181818181818182</v>
      </c>
      <c r="M29" s="14">
        <f>'ОУ по математике'!M29/'ОУ по математике'!$D29</f>
        <v>0.9090909090909091</v>
      </c>
      <c r="N29" s="14">
        <f>'ОУ по математике'!N29/'ОУ по математике'!$D29</f>
        <v>0.7272727272727273</v>
      </c>
      <c r="O29" s="14">
        <f>'ОУ по математике'!O29/'ОУ по математике'!$D29</f>
        <v>0.696969696969697</v>
      </c>
      <c r="P29" s="14">
        <f>'ОУ по математике'!P29/'ОУ по математике'!$D29</f>
        <v>0.7272727272727273</v>
      </c>
      <c r="Q29" s="14">
        <f>'ОУ по математике'!Q29/'ОУ по математике'!$D29</f>
        <v>0.7272727272727273</v>
      </c>
      <c r="R29" s="14">
        <f>'ОУ по математике'!R29/'ОУ по математике'!$D29</f>
        <v>0.6060606060606061</v>
      </c>
      <c r="S29" s="14">
        <f>'ОУ по математике'!S29/'ОУ по математике'!$D29</f>
        <v>0.6363636363636364</v>
      </c>
      <c r="T29" s="14">
        <f>'ОУ по математике'!T29/'ОУ по математике'!$D29</f>
        <v>0.7878787878787878</v>
      </c>
      <c r="U29" s="14">
        <f>'ОУ по математике'!U29/'ОУ по математике'!$D29</f>
        <v>0.7878787878787878</v>
      </c>
      <c r="V29" s="14">
        <f>'ОУ по математике'!V29/'ОУ по математике'!$D29</f>
        <v>0.6666666666666666</v>
      </c>
      <c r="W29" s="14">
        <f>'ОУ по математике'!W29/'ОУ по математике'!$D29</f>
        <v>0.6363636363636364</v>
      </c>
      <c r="X29" s="14">
        <f>'ОУ по математике'!X29/'ОУ по математике'!$D29</f>
        <v>0.6666666666666666</v>
      </c>
      <c r="Y29" s="14">
        <f>'ОУ по математике'!Y29/'ОУ по математике'!$D29</f>
        <v>0.6060606060606061</v>
      </c>
      <c r="Z29" s="14">
        <f>'ОУ по математике'!Z29/'ОУ по математике'!$D29</f>
        <v>0.8181818181818182</v>
      </c>
    </row>
    <row r="30" spans="1:26" ht="15.75" customHeight="1">
      <c r="A30" s="6">
        <v>24</v>
      </c>
      <c r="B30" s="124" t="s">
        <v>47</v>
      </c>
      <c r="C30" s="21">
        <v>49</v>
      </c>
      <c r="D30" s="34">
        <f>'ОУ по математике'!D30/'ОУ по математике'!C30</f>
        <v>0.9795918367346939</v>
      </c>
      <c r="E30" s="14">
        <f>'ОУ по математике'!E30/'ОУ по математике'!$D30</f>
        <v>1</v>
      </c>
      <c r="F30" s="14">
        <f>'ОУ по математике'!F30/'ОУ по математике'!$D30</f>
        <v>0.9166666666666666</v>
      </c>
      <c r="G30" s="14">
        <f>'ОУ по математике'!G30/'ОУ по математике'!$D30</f>
        <v>0.8541666666666666</v>
      </c>
      <c r="H30" s="14">
        <f>'ОУ по математике'!H30/'ОУ по математике'!$D30</f>
        <v>0.8541666666666666</v>
      </c>
      <c r="I30" s="14">
        <f>'ОУ по математике'!I30/'ОУ по математике'!$D30</f>
        <v>0.8333333333333334</v>
      </c>
      <c r="J30" s="14">
        <f>'ОУ по математике'!J30/'ОУ по математике'!$D30</f>
        <v>0.9375</v>
      </c>
      <c r="K30" s="14">
        <f>'ОУ по математике'!K30/'ОУ по математике'!$D30</f>
        <v>1</v>
      </c>
      <c r="L30" s="14">
        <f>'ОУ по математике'!L30/'ОУ по математике'!$D30</f>
        <v>0.875</v>
      </c>
      <c r="M30" s="14">
        <f>'ОУ по математике'!M30/'ОУ по математике'!$D30</f>
        <v>0.9166666666666666</v>
      </c>
      <c r="N30" s="14">
        <f>'ОУ по математике'!N30/'ОУ по математике'!$D30</f>
        <v>0.8958333333333334</v>
      </c>
      <c r="O30" s="14">
        <f>'ОУ по математике'!O30/'ОУ по математике'!$D30</f>
        <v>0.9791666666666666</v>
      </c>
      <c r="P30" s="14">
        <f>'ОУ по математике'!P30/'ОУ по математике'!$D30</f>
        <v>0.8333333333333334</v>
      </c>
      <c r="Q30" s="14">
        <f>'ОУ по математике'!Q30/'ОУ по математике'!$D30</f>
        <v>0.9375</v>
      </c>
      <c r="R30" s="14">
        <f>'ОУ по математике'!R30/'ОУ по математике'!$D30</f>
        <v>0.6041666666666666</v>
      </c>
      <c r="S30" s="14">
        <f>'ОУ по математике'!S30/'ОУ по математике'!$D30</f>
        <v>0.6666666666666666</v>
      </c>
      <c r="T30" s="14">
        <f>'ОУ по математике'!T30/'ОУ по математике'!$D30</f>
        <v>0.8541666666666666</v>
      </c>
      <c r="U30" s="14">
        <f>'ОУ по математике'!U30/'ОУ по математике'!$D30</f>
        <v>0.875</v>
      </c>
      <c r="V30" s="14">
        <f>'ОУ по математике'!V30/'ОУ по математике'!$D30</f>
        <v>0.6458333333333334</v>
      </c>
      <c r="W30" s="14">
        <f>'ОУ по математике'!W30/'ОУ по математике'!$D30</f>
        <v>0.6875</v>
      </c>
      <c r="X30" s="14">
        <f>'ОУ по математике'!X30/'ОУ по математике'!$D30</f>
        <v>0.625</v>
      </c>
      <c r="Y30" s="14">
        <f>'ОУ по математике'!Y30/'ОУ по математике'!$D30</f>
        <v>0.7083333333333334</v>
      </c>
      <c r="Z30" s="14">
        <f>'ОУ по математике'!Z30/'ОУ по математике'!$D30</f>
        <v>0.7083333333333334</v>
      </c>
    </row>
    <row r="31" spans="1:26" ht="15.75" customHeight="1">
      <c r="A31" s="6">
        <v>25</v>
      </c>
      <c r="B31" s="124" t="s">
        <v>63</v>
      </c>
      <c r="C31" s="21">
        <v>52</v>
      </c>
      <c r="D31" s="34">
        <f>'ОУ по математике'!D31/'ОУ по математике'!C31</f>
        <v>0.8269230769230769</v>
      </c>
      <c r="E31" s="14">
        <f>'ОУ по математике'!E31/'ОУ по математике'!$D31</f>
        <v>1</v>
      </c>
      <c r="F31" s="14">
        <f>'ОУ по математике'!F31/'ОУ по математике'!$D31</f>
        <v>0.8837209302325582</v>
      </c>
      <c r="G31" s="14">
        <f>'ОУ по математике'!G31/'ОУ по математике'!$D31</f>
        <v>0.8372093023255814</v>
      </c>
      <c r="H31" s="14">
        <f>'ОУ по математике'!H31/'ОУ по математике'!$D31</f>
        <v>0.7674418604651163</v>
      </c>
      <c r="I31" s="14">
        <f>'ОУ по математике'!I31/'ОУ по математике'!$D31</f>
        <v>0.813953488372093</v>
      </c>
      <c r="J31" s="14">
        <f>'ОУ по математике'!J31/'ОУ по математике'!$D31</f>
        <v>0.9767441860465116</v>
      </c>
      <c r="K31" s="14">
        <f>'ОУ по математике'!K31/'ОУ по математике'!$D31</f>
        <v>0.9302325581395349</v>
      </c>
      <c r="L31" s="14">
        <f>'ОУ по математике'!L31/'ОУ по математике'!$D31</f>
        <v>0.9069767441860465</v>
      </c>
      <c r="M31" s="14">
        <f>'ОУ по математике'!M31/'ОУ по математике'!$D31</f>
        <v>0.8837209302325582</v>
      </c>
      <c r="N31" s="14">
        <f>'ОУ по математике'!N31/'ОУ по математике'!$D31</f>
        <v>0.9069767441860465</v>
      </c>
      <c r="O31" s="14">
        <f>'ОУ по математике'!O31/'ОУ по математике'!$D31</f>
        <v>0.9069767441860465</v>
      </c>
      <c r="P31" s="14">
        <f>'ОУ по математике'!P31/'ОУ по математике'!$D31</f>
        <v>0.9534883720930233</v>
      </c>
      <c r="Q31" s="14">
        <f>'ОУ по математике'!Q31/'ОУ по математике'!$D31</f>
        <v>0.9302325581395349</v>
      </c>
      <c r="R31" s="14">
        <f>'ОУ по математике'!R31/'ОУ по математике'!$D31</f>
        <v>0.8372093023255814</v>
      </c>
      <c r="S31" s="14">
        <f>'ОУ по математике'!S31/'ОУ по математике'!$D31</f>
        <v>0.8372093023255814</v>
      </c>
      <c r="T31" s="14">
        <f>'ОУ по математике'!T31/'ОУ по математике'!$D31</f>
        <v>0.813953488372093</v>
      </c>
      <c r="U31" s="14">
        <f>'ОУ по математике'!U31/'ОУ по математике'!$D31</f>
        <v>0.9302325581395349</v>
      </c>
      <c r="V31" s="14">
        <f>'ОУ по математике'!V31/'ОУ по математике'!$D31</f>
        <v>0.7906976744186046</v>
      </c>
      <c r="W31" s="14">
        <f>'ОУ по математике'!W31/'ОУ по математике'!$D31</f>
        <v>0.8372093023255814</v>
      </c>
      <c r="X31" s="14">
        <f>'ОУ по математике'!X31/'ОУ по математике'!$D31</f>
        <v>0.9302325581395349</v>
      </c>
      <c r="Y31" s="14">
        <f>'ОУ по математике'!Y31/'ОУ по математике'!$D31</f>
        <v>0.8604651162790697</v>
      </c>
      <c r="Z31" s="14">
        <f>'ОУ по математике'!Z31/'ОУ по математике'!$D31</f>
        <v>0.9069767441860465</v>
      </c>
    </row>
    <row r="32" spans="1:26" s="9" customFormat="1" ht="15.75" customHeight="1">
      <c r="A32" s="6">
        <v>26</v>
      </c>
      <c r="B32" s="124" t="s">
        <v>42</v>
      </c>
      <c r="C32" s="21">
        <v>52</v>
      </c>
      <c r="D32" s="34">
        <f>'ОУ по математике'!D32/'ОУ по математике'!C32</f>
        <v>0.8653846153846154</v>
      </c>
      <c r="E32" s="14">
        <f>'ОУ по математике'!E32/'ОУ по математике'!$D32</f>
        <v>0.8666666666666667</v>
      </c>
      <c r="F32" s="14">
        <f>'ОУ по математике'!F32/'ОУ по математике'!$D32</f>
        <v>0.8</v>
      </c>
      <c r="G32" s="14">
        <f>'ОУ по математике'!G32/'ОУ по математике'!$D32</f>
        <v>0.6888888888888889</v>
      </c>
      <c r="H32" s="14">
        <f>'ОУ по математике'!H32/'ОУ по математике'!$D32</f>
        <v>0.6888888888888889</v>
      </c>
      <c r="I32" s="14">
        <f>'ОУ по математике'!I32/'ОУ по математике'!$D32</f>
        <v>0.35555555555555557</v>
      </c>
      <c r="J32" s="14">
        <f>'ОУ по математике'!J32/'ОУ по математике'!$D32</f>
        <v>0.9777777777777777</v>
      </c>
      <c r="K32" s="14">
        <f>'ОУ по математике'!K32/'ОУ по математике'!$D32</f>
        <v>0.9333333333333333</v>
      </c>
      <c r="L32" s="14">
        <f>'ОУ по математике'!L32/'ОУ по математике'!$D32</f>
        <v>0.8</v>
      </c>
      <c r="M32" s="14">
        <f>'ОУ по математике'!M32/'ОУ по математике'!$D32</f>
        <v>0.8666666666666667</v>
      </c>
      <c r="N32" s="14">
        <f>'ОУ по математике'!N32/'ОУ по математике'!$D32</f>
        <v>0.9777777777777777</v>
      </c>
      <c r="O32" s="14">
        <f>'ОУ по математике'!O32/'ОУ по математике'!$D32</f>
        <v>0.6</v>
      </c>
      <c r="P32" s="14">
        <f>'ОУ по математике'!P32/'ОУ по математике'!$D32</f>
        <v>0.8888888888888888</v>
      </c>
      <c r="Q32" s="14">
        <f>'ОУ по математике'!Q32/'ОУ по математике'!$D32</f>
        <v>0.7777777777777778</v>
      </c>
      <c r="R32" s="14">
        <f>'ОУ по математике'!R32/'ОУ по математике'!$D32</f>
        <v>0.35555555555555557</v>
      </c>
      <c r="S32" s="14">
        <f>'ОУ по математике'!S32/'ОУ по математике'!$D32</f>
        <v>0.5777777777777777</v>
      </c>
      <c r="T32" s="14">
        <f>'ОУ по математике'!T32/'ОУ по математике'!$D32</f>
        <v>0.6888888888888889</v>
      </c>
      <c r="U32" s="14">
        <f>'ОУ по математике'!U32/'ОУ по математике'!$D32</f>
        <v>0.6222222222222222</v>
      </c>
      <c r="V32" s="14">
        <f>'ОУ по математике'!V32/'ОУ по математике'!$D32</f>
        <v>0.7111111111111111</v>
      </c>
      <c r="W32" s="14">
        <f>'ОУ по математике'!W32/'ОУ по математике'!$D32</f>
        <v>0.5777777777777777</v>
      </c>
      <c r="X32" s="14">
        <f>'ОУ по математике'!X32/'ОУ по математике'!$D32</f>
        <v>0.4222222222222222</v>
      </c>
      <c r="Y32" s="14">
        <f>'ОУ по математике'!Y32/'ОУ по математике'!$D32</f>
        <v>0.5777777777777777</v>
      </c>
      <c r="Z32" s="14">
        <f>'ОУ по математике'!Z32/'ОУ по математике'!$D32</f>
        <v>0.4222222222222222</v>
      </c>
    </row>
    <row r="33" spans="1:26" ht="13.5" customHeight="1">
      <c r="A33" s="6">
        <v>27</v>
      </c>
      <c r="B33" s="124" t="s">
        <v>39</v>
      </c>
      <c r="C33" s="21">
        <v>78</v>
      </c>
      <c r="D33" s="34">
        <f>'ОУ по математике'!D33/'ОУ по математике'!C33</f>
        <v>1</v>
      </c>
      <c r="E33" s="14">
        <f>'ОУ по математике'!E33/'ОУ по математике'!$D33</f>
        <v>0.9230769230769231</v>
      </c>
      <c r="F33" s="14">
        <f>'ОУ по математике'!F33/'ОУ по математике'!$D33</f>
        <v>0.8205128205128205</v>
      </c>
      <c r="G33" s="14">
        <f>'ОУ по математике'!G33/'ОУ по математике'!$D33</f>
        <v>0.7948717948717948</v>
      </c>
      <c r="H33" s="14">
        <f>'ОУ по математике'!H33/'ОУ по математике'!$D33</f>
        <v>0.8333333333333334</v>
      </c>
      <c r="I33" s="14">
        <f>'ОУ по математике'!I33/'ОУ по математике'!$D33</f>
        <v>0.4230769230769231</v>
      </c>
      <c r="J33" s="14">
        <f>'ОУ по математике'!J33/'ОУ по математике'!$D33</f>
        <v>0.8333333333333334</v>
      </c>
      <c r="K33" s="14">
        <f>'ОУ по математике'!K33/'ОУ по математике'!$D33</f>
        <v>0.8846153846153846</v>
      </c>
      <c r="L33" s="14">
        <f>'ОУ по математике'!L33/'ОУ по математике'!$D33</f>
        <v>0.7435897435897436</v>
      </c>
      <c r="M33" s="14">
        <f>'ОУ по математике'!M33/'ОУ по математике'!$D33</f>
        <v>0.9358974358974359</v>
      </c>
      <c r="N33" s="14">
        <f>'ОУ по математике'!N33/'ОУ по математике'!$D33</f>
        <v>0.8076923076923077</v>
      </c>
      <c r="O33" s="14">
        <f>'ОУ по математике'!O33/'ОУ по математике'!$D33</f>
        <v>0.8461538461538461</v>
      </c>
      <c r="P33" s="14">
        <f>'ОУ по математике'!P33/'ОУ по математике'!$D33</f>
        <v>0.8205128205128205</v>
      </c>
      <c r="Q33" s="14">
        <f>'ОУ по математике'!Q33/'ОУ по математике'!$D33</f>
        <v>0.8846153846153846</v>
      </c>
      <c r="R33" s="14">
        <f>'ОУ по математике'!R33/'ОУ по математике'!$D33</f>
        <v>0.5897435897435898</v>
      </c>
      <c r="S33" s="14">
        <f>'ОУ по математике'!S33/'ОУ по математике'!$D33</f>
        <v>0.6153846153846154</v>
      </c>
      <c r="T33" s="14">
        <f>'ОУ по математике'!T33/'ОУ по математике'!$D33</f>
        <v>0.8333333333333334</v>
      </c>
      <c r="U33" s="14">
        <f>'ОУ по математике'!U33/'ОУ по математике'!$D33</f>
        <v>0.8717948717948718</v>
      </c>
      <c r="V33" s="14">
        <f>'ОУ по математике'!V33/'ОУ по математике'!$D33</f>
        <v>0.5769230769230769</v>
      </c>
      <c r="W33" s="14">
        <f>'ОУ по математике'!W33/'ОУ по математике'!$D33</f>
        <v>0.5641025641025641</v>
      </c>
      <c r="X33" s="14">
        <f>'ОУ по математике'!X33/'ОУ по математике'!$D33</f>
        <v>0.5641025641025641</v>
      </c>
      <c r="Y33" s="14">
        <f>'ОУ по математике'!Y33/'ОУ по математике'!$D33</f>
        <v>0.8333333333333334</v>
      </c>
      <c r="Z33" s="14">
        <f>'ОУ по математике'!Z33/'ОУ по математике'!$D33</f>
        <v>0.7435897435897436</v>
      </c>
    </row>
    <row r="34" spans="1:26" ht="15.75" customHeight="1">
      <c r="A34" s="6">
        <v>28</v>
      </c>
      <c r="B34" s="124" t="s">
        <v>62</v>
      </c>
      <c r="C34" s="24">
        <v>16</v>
      </c>
      <c r="D34" s="34">
        <f>'ОУ по математике'!D34/'ОУ по математике'!C34</f>
        <v>1.0625</v>
      </c>
      <c r="E34" s="14">
        <f>'ОУ по математике'!E34/'ОУ по математике'!$D34</f>
        <v>0.7058823529411765</v>
      </c>
      <c r="F34" s="14">
        <f>'ОУ по математике'!F34/'ОУ по математике'!$D34</f>
        <v>0.9411764705882353</v>
      </c>
      <c r="G34" s="14">
        <f>'ОУ по математике'!G34/'ОУ по математике'!$D34</f>
        <v>1</v>
      </c>
      <c r="H34" s="14">
        <f>'ОУ по математике'!H34/'ОУ по математике'!$D34</f>
        <v>0.7058823529411765</v>
      </c>
      <c r="I34" s="14">
        <f>'ОУ по математике'!I34/'ОУ по математике'!$D34</f>
        <v>0.8235294117647058</v>
      </c>
      <c r="J34" s="14">
        <f>'ОУ по математике'!J34/'ОУ по математике'!$D34</f>
        <v>0.9411764705882353</v>
      </c>
      <c r="K34" s="14">
        <f>'ОУ по математике'!K34/'ОУ по математике'!$D34</f>
        <v>0.7647058823529411</v>
      </c>
      <c r="L34" s="14">
        <f>'ОУ по математике'!L34/'ОУ по математике'!$D34</f>
        <v>1</v>
      </c>
      <c r="M34" s="14">
        <f>'ОУ по математике'!M34/'ОУ по математике'!$D34</f>
        <v>0.8823529411764706</v>
      </c>
      <c r="N34" s="14">
        <f>'ОУ по математике'!N34/'ОУ по математике'!$D34</f>
        <v>0.7058823529411765</v>
      </c>
      <c r="O34" s="14">
        <f>'ОУ по математике'!O34/'ОУ по математике'!$D34</f>
        <v>0.8235294117647058</v>
      </c>
      <c r="P34" s="14">
        <f>'ОУ по математике'!P34/'ОУ по математике'!$D34</f>
        <v>0.8823529411764706</v>
      </c>
      <c r="Q34" s="14">
        <f>'ОУ по математике'!Q34/'ОУ по математике'!$D34</f>
        <v>0.7058823529411765</v>
      </c>
      <c r="R34" s="14">
        <f>'ОУ по математике'!R34/'ОУ по математике'!$D34</f>
        <v>0.8235294117647058</v>
      </c>
      <c r="S34" s="14">
        <f>'ОУ по математике'!S34/'ОУ по математике'!$D34</f>
        <v>0.7058823529411765</v>
      </c>
      <c r="T34" s="14">
        <f>'ОУ по математике'!T34/'ОУ по математике'!$D34</f>
        <v>0.7647058823529411</v>
      </c>
      <c r="U34" s="14">
        <f>'ОУ по математике'!U34/'ОУ по математике'!$D34</f>
        <v>0.8235294117647058</v>
      </c>
      <c r="V34" s="14">
        <f>'ОУ по математике'!V34/'ОУ по математике'!$D34</f>
        <v>0.7058823529411765</v>
      </c>
      <c r="W34" s="14">
        <f>'ОУ по математике'!W34/'ОУ по математике'!$D34</f>
        <v>0.7647058823529411</v>
      </c>
      <c r="X34" s="14">
        <f>'ОУ по математике'!X34/'ОУ по математике'!$D34</f>
        <v>0.47058823529411764</v>
      </c>
      <c r="Y34" s="14">
        <f>'ОУ по математике'!Y34/'ОУ по математике'!$D34</f>
        <v>0.29411764705882354</v>
      </c>
      <c r="Z34" s="14">
        <f>'ОУ по математике'!Z34/'ОУ по математике'!$D34</f>
        <v>0.11764705882352941</v>
      </c>
    </row>
    <row r="35" spans="1:26" s="9" customFormat="1" ht="15" customHeight="1">
      <c r="A35" s="6">
        <v>29</v>
      </c>
      <c r="B35" s="124" t="s">
        <v>33</v>
      </c>
      <c r="C35" s="24">
        <v>26</v>
      </c>
      <c r="D35" s="34">
        <f>'ОУ по математике'!D35/'ОУ по математике'!C35</f>
        <v>1</v>
      </c>
      <c r="E35" s="14">
        <f>'ОУ по математике'!E35/'ОУ по математике'!$D35</f>
        <v>0.6923076923076923</v>
      </c>
      <c r="F35" s="14">
        <f>'ОУ по математике'!F35/'ОУ по математике'!$D35</f>
        <v>0.7307692307692307</v>
      </c>
      <c r="G35" s="14">
        <f>'ОУ по математике'!G35/'ОУ по математике'!$D35</f>
        <v>0.6153846153846154</v>
      </c>
      <c r="H35" s="14">
        <f>'ОУ по математике'!H35/'ОУ по математике'!$D35</f>
        <v>0.46153846153846156</v>
      </c>
      <c r="I35" s="14">
        <f>'ОУ по математике'!I35/'ОУ по математике'!$D35</f>
        <v>0.38461538461538464</v>
      </c>
      <c r="J35" s="14">
        <f>'ОУ по математике'!J35/'ОУ по математике'!$D35</f>
        <v>0.8076923076923077</v>
      </c>
      <c r="K35" s="14">
        <f>'ОУ по математике'!K35/'ОУ по математике'!$D35</f>
        <v>0.8461538461538461</v>
      </c>
      <c r="L35" s="14">
        <f>'ОУ по математике'!L35/'ОУ по математике'!$D35</f>
        <v>0.8076923076923077</v>
      </c>
      <c r="M35" s="14">
        <f>'ОУ по математике'!M35/'ОУ по математике'!$D35</f>
        <v>0.7692307692307693</v>
      </c>
      <c r="N35" s="14">
        <f>'ОУ по математике'!N35/'ОУ по математике'!$D35</f>
        <v>0.5384615384615384</v>
      </c>
      <c r="O35" s="14">
        <f>'ОУ по математике'!O35/'ОУ по математике'!$D35</f>
        <v>0.8461538461538461</v>
      </c>
      <c r="P35" s="14">
        <f>'ОУ по математике'!P35/'ОУ по математике'!$D35</f>
        <v>0.6538461538461539</v>
      </c>
      <c r="Q35" s="14">
        <f>'ОУ по математике'!Q35/'ОУ по математике'!$D35</f>
        <v>0.5</v>
      </c>
      <c r="R35" s="14">
        <f>'ОУ по математике'!R35/'ОУ по математике'!$D35</f>
        <v>0.38461538461538464</v>
      </c>
      <c r="S35" s="14">
        <f>'ОУ по математике'!S35/'ОУ по математике'!$D35</f>
        <v>0.6153846153846154</v>
      </c>
      <c r="T35" s="14">
        <f>'ОУ по математике'!T35/'ОУ по математике'!$D35</f>
        <v>0.6153846153846154</v>
      </c>
      <c r="U35" s="14">
        <f>'ОУ по математике'!U35/'ОУ по математике'!$D35</f>
        <v>0.4230769230769231</v>
      </c>
      <c r="V35" s="14">
        <f>'ОУ по математике'!V35/'ОУ по математике'!$D35</f>
        <v>0.4230769230769231</v>
      </c>
      <c r="W35" s="14">
        <f>'ОУ по математике'!W35/'ОУ по математике'!$D35</f>
        <v>0.5</v>
      </c>
      <c r="X35" s="14">
        <f>'ОУ по математике'!X35/'ОУ по математике'!$D35</f>
        <v>0.5</v>
      </c>
      <c r="Y35" s="14">
        <f>'ОУ по математике'!Y35/'ОУ по математике'!$D35</f>
        <v>0.6153846153846154</v>
      </c>
      <c r="Z35" s="14">
        <f>'ОУ по математике'!Z35/'ОУ по математике'!$D35</f>
        <v>0.5769230769230769</v>
      </c>
    </row>
    <row r="36" spans="1:26" ht="13.5" customHeight="1">
      <c r="A36" s="6">
        <v>30</v>
      </c>
      <c r="B36" s="124" t="s">
        <v>61</v>
      </c>
      <c r="C36" s="24">
        <v>25</v>
      </c>
      <c r="D36" s="34">
        <f>'ОУ по математике'!D36/'ОУ по математике'!C36</f>
        <v>1</v>
      </c>
      <c r="E36" s="14">
        <f>'ОУ по математике'!E36/'ОУ по математике'!$D36</f>
        <v>1</v>
      </c>
      <c r="F36" s="14">
        <f>'ОУ по математике'!F36/'ОУ по математике'!$D36</f>
        <v>0.8</v>
      </c>
      <c r="G36" s="14">
        <f>'ОУ по математике'!G36/'ОУ по математике'!$D36</f>
        <v>0.72</v>
      </c>
      <c r="H36" s="14">
        <f>'ОУ по математике'!H36/'ОУ по математике'!$D36</f>
        <v>0.6</v>
      </c>
      <c r="I36" s="14">
        <f>'ОУ по математике'!I36/'ОУ по математике'!$D36</f>
        <v>0.84</v>
      </c>
      <c r="J36" s="14">
        <f>'ОУ по математике'!J36/'ОУ по математике'!$D36</f>
        <v>0.92</v>
      </c>
      <c r="K36" s="14">
        <f>'ОУ по математике'!K36/'ОУ по математике'!$D36</f>
        <v>0.96</v>
      </c>
      <c r="L36" s="14">
        <f>'ОУ по математике'!L36/'ОУ по математике'!$D36</f>
        <v>0.8</v>
      </c>
      <c r="M36" s="14">
        <f>'ОУ по математике'!M36/'ОУ по математике'!$D36</f>
        <v>1</v>
      </c>
      <c r="N36" s="14">
        <f>'ОУ по математике'!N36/'ОУ по математике'!$D36</f>
        <v>0.92</v>
      </c>
      <c r="O36" s="14">
        <f>'ОУ по математике'!O36/'ОУ по математике'!$D36</f>
        <v>0.92</v>
      </c>
      <c r="P36" s="14">
        <f>'ОУ по математике'!P36/'ОУ по математике'!$D36</f>
        <v>0.92</v>
      </c>
      <c r="Q36" s="14">
        <f>'ОУ по математике'!Q36/'ОУ по математике'!$D36</f>
        <v>0.96</v>
      </c>
      <c r="R36" s="14">
        <f>'ОУ по математике'!R36/'ОУ по математике'!$D36</f>
        <v>0.72</v>
      </c>
      <c r="S36" s="14">
        <f>'ОУ по математике'!S36/'ОУ по математике'!$D36</f>
        <v>0.56</v>
      </c>
      <c r="T36" s="14">
        <f>'ОУ по математике'!T36/'ОУ по математике'!$D36</f>
        <v>0.8</v>
      </c>
      <c r="U36" s="14">
        <f>'ОУ по математике'!U36/'ОУ по математике'!$D36</f>
        <v>0.84</v>
      </c>
      <c r="V36" s="14">
        <f>'ОУ по математике'!V36/'ОУ по математике'!$D36</f>
        <v>0.56</v>
      </c>
      <c r="W36" s="14">
        <f>'ОУ по математике'!W36/'ОУ по математике'!$D36</f>
        <v>0.72</v>
      </c>
      <c r="X36" s="14">
        <f>'ОУ по математике'!X36/'ОУ по математике'!$D36</f>
        <v>0.72</v>
      </c>
      <c r="Y36" s="14">
        <f>'ОУ по математике'!Y36/'ОУ по математике'!$D36</f>
        <v>0.72</v>
      </c>
      <c r="Z36" s="14">
        <f>'ОУ по математике'!Z36/'ОУ по математике'!$D36</f>
        <v>0.8</v>
      </c>
    </row>
    <row r="37" spans="1:26" ht="15.75" customHeight="1">
      <c r="A37" s="6">
        <v>31</v>
      </c>
      <c r="B37" s="124" t="s">
        <v>71</v>
      </c>
      <c r="C37" s="21">
        <v>47</v>
      </c>
      <c r="D37" s="34">
        <f>'ОУ по математике'!D37/'ОУ по математике'!C37</f>
        <v>0.8723404255319149</v>
      </c>
      <c r="E37" s="14">
        <f>'ОУ по математике'!E37/'ОУ по математике'!$D37</f>
        <v>0.8292682926829268</v>
      </c>
      <c r="F37" s="14">
        <f>'ОУ по математике'!F37/'ОУ по математике'!$D37</f>
        <v>0.8048780487804879</v>
      </c>
      <c r="G37" s="14">
        <f>'ОУ по математике'!G37/'ОУ по математике'!$D37</f>
        <v>0.6341463414634146</v>
      </c>
      <c r="H37" s="14">
        <f>'ОУ по математике'!H37/'ОУ по математике'!$D37</f>
        <v>0.6341463414634146</v>
      </c>
      <c r="I37" s="14">
        <f>'ОУ по математике'!I37/'ОУ по математике'!$D37</f>
        <v>0.6829268292682927</v>
      </c>
      <c r="J37" s="14">
        <f>'ОУ по математике'!J37/'ОУ по математике'!$D37</f>
        <v>0.7804878048780488</v>
      </c>
      <c r="K37" s="14">
        <f>'ОУ по математике'!K37/'ОУ по математике'!$D37</f>
        <v>0.8048780487804879</v>
      </c>
      <c r="L37" s="14">
        <f>'ОУ по математике'!L37/'ОУ по математике'!$D37</f>
        <v>0.8292682926829268</v>
      </c>
      <c r="M37" s="14">
        <f>'ОУ по математике'!M37/'ОУ по математике'!$D37</f>
        <v>0.8292682926829268</v>
      </c>
      <c r="N37" s="14">
        <f>'ОУ по математике'!N37/'ОУ по математике'!$D37</f>
        <v>0.7317073170731707</v>
      </c>
      <c r="O37" s="14">
        <f>'ОУ по математике'!O37/'ОУ по математике'!$D37</f>
        <v>0.8780487804878049</v>
      </c>
      <c r="P37" s="14">
        <f>'ОУ по математике'!P37/'ОУ по математике'!$D37</f>
        <v>0.9024390243902439</v>
      </c>
      <c r="Q37" s="14">
        <f>'ОУ по математике'!Q37/'ОУ по математике'!$D37</f>
        <v>0.8292682926829268</v>
      </c>
      <c r="R37" s="14">
        <f>'ОУ по математике'!R37/'ОУ по математике'!$D37</f>
        <v>0.6341463414634146</v>
      </c>
      <c r="S37" s="14">
        <f>'ОУ по математике'!S37/'ОУ по математике'!$D37</f>
        <v>0.6341463414634146</v>
      </c>
      <c r="T37" s="14">
        <f>'ОУ по математике'!T37/'ОУ по математике'!$D37</f>
        <v>0.6097560975609756</v>
      </c>
      <c r="U37" s="14">
        <f>'ОУ по математике'!U37/'ОУ по математике'!$D37</f>
        <v>0.7317073170731707</v>
      </c>
      <c r="V37" s="14">
        <f>'ОУ по математике'!V37/'ОУ по математике'!$D37</f>
        <v>0.4634146341463415</v>
      </c>
      <c r="W37" s="14">
        <f>'ОУ по математике'!W37/'ОУ по математике'!$D37</f>
        <v>0.5121951219512195</v>
      </c>
      <c r="X37" s="14">
        <f>'ОУ по математике'!X37/'ОУ по математике'!$D37</f>
        <v>0.5853658536585366</v>
      </c>
      <c r="Y37" s="14">
        <f>'ОУ по математике'!Y37/'ОУ по математике'!$D37</f>
        <v>0.5365853658536586</v>
      </c>
      <c r="Z37" s="14">
        <f>'ОУ по математике'!Z37/'ОУ по математике'!$D37</f>
        <v>0.5365853658536586</v>
      </c>
    </row>
    <row r="38" spans="1:26" s="10" customFormat="1" ht="13.5" customHeight="1">
      <c r="A38" s="6">
        <v>32</v>
      </c>
      <c r="B38" s="124" t="s">
        <v>37</v>
      </c>
      <c r="C38" s="21">
        <v>123</v>
      </c>
      <c r="D38" s="34">
        <f>'ОУ по математике'!D38/'ОУ по математике'!C38</f>
        <v>0.8373983739837398</v>
      </c>
      <c r="E38" s="14">
        <f>'ОУ по математике'!E38/'ОУ по математике'!$D38</f>
        <v>0.8737864077669902</v>
      </c>
      <c r="F38" s="14">
        <f>'ОУ по математике'!F38/'ОУ по математике'!$D38</f>
        <v>0.6504854368932039</v>
      </c>
      <c r="G38" s="14">
        <f>'ОУ по математике'!G38/'ОУ по математике'!$D38</f>
        <v>0.6019417475728155</v>
      </c>
      <c r="H38" s="14">
        <f>'ОУ по математике'!H38/'ОУ по математике'!$D38</f>
        <v>0.6019417475728155</v>
      </c>
      <c r="I38" s="14">
        <f>'ОУ по математике'!I38/'ОУ по математике'!$D38</f>
        <v>0.5631067961165048</v>
      </c>
      <c r="J38" s="14">
        <f>'ОУ по математике'!J38/'ОУ по математике'!$D38</f>
        <v>0.8737864077669902</v>
      </c>
      <c r="K38" s="14">
        <f>'ОУ по математике'!K38/'ОУ по математике'!$D38</f>
        <v>0.7572815533980582</v>
      </c>
      <c r="L38" s="14">
        <f>'ОУ по математике'!L38/'ОУ по математике'!$D38</f>
        <v>0.6116504854368932</v>
      </c>
      <c r="M38" s="14">
        <f>'ОУ по математике'!M38/'ОУ по математике'!$D38</f>
        <v>0.6601941747572816</v>
      </c>
      <c r="N38" s="14">
        <f>'ОУ по математике'!N38/'ОУ по математике'!$D38</f>
        <v>0.5728155339805825</v>
      </c>
      <c r="O38" s="14">
        <f>'ОУ по математике'!O38/'ОУ по математике'!$D38</f>
        <v>0.5728155339805825</v>
      </c>
      <c r="P38" s="14">
        <f>'ОУ по математике'!P38/'ОУ по математике'!$D38</f>
        <v>0.7087378640776699</v>
      </c>
      <c r="Q38" s="14">
        <f>'ОУ по математике'!Q38/'ОУ по математике'!$D38</f>
        <v>0.6019417475728155</v>
      </c>
      <c r="R38" s="14">
        <f>'ОУ по математике'!R38/'ОУ по математике'!$D38</f>
        <v>0.5728155339805825</v>
      </c>
      <c r="S38" s="14">
        <f>'ОУ по математике'!S38/'ОУ по математике'!$D38</f>
        <v>0.5825242718446602</v>
      </c>
      <c r="T38" s="14">
        <f>'ОУ по математике'!T38/'ОУ по математике'!$D38</f>
        <v>0.5436893203883495</v>
      </c>
      <c r="U38" s="14">
        <f>'ОУ по математике'!U38/'ОУ по математике'!$D38</f>
        <v>0.5048543689320388</v>
      </c>
      <c r="V38" s="14">
        <f>'ОУ по математике'!V38/'ОУ по математике'!$D38</f>
        <v>0.6310679611650486</v>
      </c>
      <c r="W38" s="14">
        <f>'ОУ по математике'!W38/'ОУ по математике'!$D38</f>
        <v>0.4854368932038835</v>
      </c>
      <c r="X38" s="14">
        <f>'ОУ по математике'!X38/'ОУ по математике'!$D38</f>
        <v>0.4854368932038835</v>
      </c>
      <c r="Y38" s="14">
        <f>'ОУ по математике'!Y38/'ОУ по математике'!$D38</f>
        <v>0.46601941747572817</v>
      </c>
      <c r="Z38" s="14">
        <f>'ОУ по математике'!Z38/'ОУ по математике'!$D38</f>
        <v>0.46601941747572817</v>
      </c>
    </row>
    <row r="39" spans="1:26" ht="15.75" customHeight="1">
      <c r="A39" s="6">
        <v>33</v>
      </c>
      <c r="B39" s="124" t="s">
        <v>60</v>
      </c>
      <c r="C39" s="21">
        <v>77</v>
      </c>
      <c r="D39" s="34">
        <f>'ОУ по математике'!D39/'ОУ по математике'!C39</f>
        <v>0.922077922077922</v>
      </c>
      <c r="E39" s="14">
        <f>'ОУ по математике'!E39/'ОУ по математике'!$D39</f>
        <v>0.7887323943661971</v>
      </c>
      <c r="F39" s="14">
        <f>'ОУ по математике'!F39/'ОУ по математике'!$D39</f>
        <v>0.7887323943661971</v>
      </c>
      <c r="G39" s="14">
        <f>'ОУ по математике'!G39/'ОУ по математике'!$D39</f>
        <v>0.8591549295774648</v>
      </c>
      <c r="H39" s="14">
        <f>'ОУ по математике'!H39/'ОУ по математике'!$D39</f>
        <v>0.6619718309859155</v>
      </c>
      <c r="I39" s="14">
        <f>'ОУ по математике'!I39/'ОУ по математике'!$D39</f>
        <v>0.5352112676056338</v>
      </c>
      <c r="J39" s="14">
        <f>'ОУ по математике'!J39/'ОУ по математике'!$D39</f>
        <v>0.8873239436619719</v>
      </c>
      <c r="K39" s="14">
        <f>'ОУ по математике'!K39/'ОУ по математике'!$D39</f>
        <v>0.971830985915493</v>
      </c>
      <c r="L39" s="14">
        <f>'ОУ по математике'!L39/'ОУ по математике'!$D39</f>
        <v>0.8028169014084507</v>
      </c>
      <c r="M39" s="14">
        <f>'ОУ по математике'!M39/'ОУ по математике'!$D39</f>
        <v>0.9577464788732394</v>
      </c>
      <c r="N39" s="14">
        <f>'ОУ по математике'!N39/'ОУ по математике'!$D39</f>
        <v>0.8169014084507042</v>
      </c>
      <c r="O39" s="14">
        <f>'ОУ по математике'!O39/'ОУ по математике'!$D39</f>
        <v>0.8591549295774648</v>
      </c>
      <c r="P39" s="14">
        <f>'ОУ по математике'!P39/'ОУ по математике'!$D39</f>
        <v>0.704225352112676</v>
      </c>
      <c r="Q39" s="14">
        <f>'ОУ по математике'!Q39/'ОУ по математике'!$D39</f>
        <v>0.7183098591549296</v>
      </c>
      <c r="R39" s="14">
        <f>'ОУ по математике'!R39/'ОУ по математике'!$D39</f>
        <v>0.5352112676056338</v>
      </c>
      <c r="S39" s="14">
        <f>'ОУ по математике'!S39/'ОУ по математике'!$D39</f>
        <v>0.4084507042253521</v>
      </c>
      <c r="T39" s="14">
        <f>'ОУ по математике'!T39/'ОУ по математике'!$D39</f>
        <v>0.4225352112676056</v>
      </c>
      <c r="U39" s="14">
        <f>'ОУ по математике'!U39/'ОУ по математике'!$D39</f>
        <v>0.49295774647887325</v>
      </c>
      <c r="V39" s="14">
        <f>'ОУ по математике'!V39/'ОУ по математике'!$D39</f>
        <v>0.2676056338028169</v>
      </c>
      <c r="W39" s="14">
        <f>'ОУ по математике'!W39/'ОУ по математике'!$D39</f>
        <v>0.4788732394366197</v>
      </c>
      <c r="X39" s="14">
        <f>'ОУ по математике'!X39/'ОУ по математике'!$D39</f>
        <v>0.4084507042253521</v>
      </c>
      <c r="Y39" s="14">
        <f>'ОУ по математике'!Y39/'ОУ по математике'!$D39</f>
        <v>0.3380281690140845</v>
      </c>
      <c r="Z39" s="14">
        <f>'ОУ по математике'!Z39/'ОУ по математике'!$D39</f>
        <v>0.352112676056338</v>
      </c>
    </row>
    <row r="40" spans="1:26" s="9" customFormat="1" ht="15.75" customHeight="1">
      <c r="A40" s="6">
        <v>34</v>
      </c>
      <c r="B40" s="124" t="s">
        <v>70</v>
      </c>
      <c r="C40" s="21">
        <v>108</v>
      </c>
      <c r="D40" s="34">
        <f>'ОУ по математике'!D40/'ОУ по математике'!C40</f>
        <v>0.8888888888888888</v>
      </c>
      <c r="E40" s="14">
        <f>'ОУ по математике'!E40/'ОУ по математике'!$D40</f>
        <v>0.9895833333333334</v>
      </c>
      <c r="F40" s="14">
        <f>'ОУ по математике'!F40/'ОУ по математике'!$D40</f>
        <v>0.8541666666666666</v>
      </c>
      <c r="G40" s="14">
        <f>'ОУ по математике'!G40/'ОУ по математике'!$D40</f>
        <v>0.8958333333333334</v>
      </c>
      <c r="H40" s="14">
        <f>'ОУ по математике'!H40/'ОУ по математике'!$D40</f>
        <v>0.84375</v>
      </c>
      <c r="I40" s="14">
        <f>'ОУ по математике'!I40/'ОУ по математике'!$D40</f>
        <v>0.6041666666666666</v>
      </c>
      <c r="J40" s="14">
        <f>'ОУ по математике'!J40/'ОУ по математике'!$D40</f>
        <v>0.9479166666666666</v>
      </c>
      <c r="K40" s="14">
        <f>'ОУ по математике'!K40/'ОУ по математике'!$D40</f>
        <v>0.9791666666666666</v>
      </c>
      <c r="L40" s="14">
        <f>'ОУ по математике'!L40/'ОУ по математике'!$D40</f>
        <v>0.9375</v>
      </c>
      <c r="M40" s="14">
        <f>'ОУ по математике'!M40/'ОУ по математике'!$D40</f>
        <v>0.9479166666666666</v>
      </c>
      <c r="N40" s="14">
        <f>'ОУ по математике'!N40/'ОУ по математике'!$D40</f>
        <v>0.9375</v>
      </c>
      <c r="O40" s="14">
        <f>'ОУ по математике'!O40/'ОУ по математике'!$D40</f>
        <v>0.9166666666666666</v>
      </c>
      <c r="P40" s="14">
        <f>'ОУ по математике'!P40/'ОУ по математике'!$D40</f>
        <v>0.96875</v>
      </c>
      <c r="Q40" s="14">
        <f>'ОУ по математике'!Q40/'ОУ по математике'!$D40</f>
        <v>0.96875</v>
      </c>
      <c r="R40" s="14">
        <f>'ОУ по математике'!R40/'ОУ по математике'!$D40</f>
        <v>0.8854166666666666</v>
      </c>
      <c r="S40" s="14">
        <f>'ОУ по математике'!S40/'ОУ по математике'!$D40</f>
        <v>0.6354166666666666</v>
      </c>
      <c r="T40" s="14">
        <f>'ОУ по математике'!T40/'ОУ по математике'!$D40</f>
        <v>0.8333333333333334</v>
      </c>
      <c r="U40" s="14">
        <f>'ОУ по математике'!U40/'ОУ по математике'!$D40</f>
        <v>0.9270833333333334</v>
      </c>
      <c r="V40" s="14">
        <f>'ОУ по математике'!V40/'ОУ по математике'!$D40</f>
        <v>0.75</v>
      </c>
      <c r="W40" s="14">
        <f>'ОУ по математике'!W40/'ОУ по математике'!$D40</f>
        <v>0.90625</v>
      </c>
      <c r="X40" s="14">
        <f>'ОУ по математике'!X40/'ОУ по математике'!$D40</f>
        <v>0.8645833333333334</v>
      </c>
      <c r="Y40" s="14">
        <f>'ОУ по математике'!Y40/'ОУ по математике'!$D40</f>
        <v>0.7604166666666666</v>
      </c>
      <c r="Z40" s="14">
        <f>'ОУ по математике'!Z40/'ОУ по математике'!$D40</f>
        <v>0.9166666666666666</v>
      </c>
    </row>
    <row r="41" spans="1:26" ht="14.25">
      <c r="A41" s="18"/>
      <c r="B41" s="35" t="s">
        <v>76</v>
      </c>
      <c r="C41" s="69">
        <f>SUM(C6:C40)</f>
        <v>1963</v>
      </c>
      <c r="D41" s="36">
        <f>'ОУ по математике'!D41/'ОУ по математике'!C41</f>
        <v>0.9011716760061131</v>
      </c>
      <c r="E41" s="36">
        <f>'ОУ по математике'!E41/'ОУ по математике'!$D41</f>
        <v>0.8790276992651216</v>
      </c>
      <c r="F41" s="36">
        <f>'ОУ по математике'!F41/'ОУ по математике'!$D41</f>
        <v>0.79479932165065</v>
      </c>
      <c r="G41" s="36">
        <f>'ОУ по математике'!G41/'ОУ по математике'!$D41</f>
        <v>0.7574901074053138</v>
      </c>
      <c r="H41" s="36">
        <f>'ОУ по математике'!H41/'ОУ по математике'!$D41</f>
        <v>0.7020915771622386</v>
      </c>
      <c r="I41" s="36">
        <f>'ОУ по математике'!I41/'ОУ по математике'!$D41</f>
        <v>0.6930469191633691</v>
      </c>
      <c r="J41" s="36">
        <f>'ОУ по математике'!J41/'ОУ по математике'!$D41</f>
        <v>0.899943470887507</v>
      </c>
      <c r="K41" s="36">
        <f>'ОУ по математике'!K41/'ОУ по математике'!$D41</f>
        <v>0.92312040700961</v>
      </c>
      <c r="L41" s="36">
        <f>'ОУ по математике'!L41/'ОУ по математике'!$D41</f>
        <v>0.8468061051441492</v>
      </c>
      <c r="M41" s="36">
        <f>'ОУ по математике'!M41/'ОУ по математике'!$D41</f>
        <v>0.8558507631430187</v>
      </c>
      <c r="N41" s="36">
        <f>'ОУ по математике'!N41/'ОУ по математике'!$D41</f>
        <v>0.8162803843979649</v>
      </c>
      <c r="O41" s="36">
        <f>'ОУ по математике'!O41/'ОУ по математике'!$D41</f>
        <v>0.8326738270209157</v>
      </c>
      <c r="P41" s="36">
        <f>'ОУ по математике'!P41/'ОУ по математике'!$D41</f>
        <v>0.8496325607687959</v>
      </c>
      <c r="Q41" s="36">
        <f>'ОУ по математике'!Q41/'ОУ по математике'!$D41</f>
        <v>0.8162803843979649</v>
      </c>
      <c r="R41" s="36">
        <f>'ОУ по математике'!R41/'ОУ по математике'!$D41</f>
        <v>0.6308648954211419</v>
      </c>
      <c r="S41" s="36">
        <f>'ОУ по математике'!S41/'ОУ по математике'!$D41</f>
        <v>0.6314301865460712</v>
      </c>
      <c r="T41" s="36">
        <f>'ОУ по математике'!T41/'ОУ по математике'!$D41</f>
        <v>0.6992651215375919</v>
      </c>
      <c r="U41" s="36">
        <f>'ОУ по математике'!U41/'ОУ по математике'!$D41</f>
        <v>0.7637083097795364</v>
      </c>
      <c r="V41" s="36">
        <f>'ОУ по математике'!V41/'ОУ по математике'!$D41</f>
        <v>0.6252119841718485</v>
      </c>
      <c r="W41" s="36">
        <f>'ОУ по математике'!W41/'ОУ по математике'!$D41</f>
        <v>0.6302996042962126</v>
      </c>
      <c r="X41" s="36">
        <f>'ОУ по математике'!X41/'ОУ по математике'!$D41</f>
        <v>0.6625211984171848</v>
      </c>
      <c r="Y41" s="36">
        <f>'ОУ по математике'!Y41/'ОУ по математике'!$D41</f>
        <v>0.6913510457885811</v>
      </c>
      <c r="Z41" s="36">
        <f>'ОУ по математике'!Z41/'ОУ по математике'!$D41</f>
        <v>0.6817410966647823</v>
      </c>
    </row>
    <row r="42" spans="1:26" ht="14.25">
      <c r="A42" s="59"/>
      <c r="B42" s="18" t="s">
        <v>77</v>
      </c>
      <c r="C42" s="68">
        <f>SUM(C7:C10)</f>
        <v>265</v>
      </c>
      <c r="D42" s="60">
        <f>'ОУ по математике'!D42/'ОУ по математике'!C42</f>
        <v>0.9471698113207547</v>
      </c>
      <c r="E42" s="60">
        <f>'ОУ по математике'!E42/'ОУ по математике'!$D42</f>
        <v>0.9800796812749004</v>
      </c>
      <c r="F42" s="60">
        <f>'ОУ по математике'!F42/'ОУ по математике'!$D42</f>
        <v>0.8645418326693227</v>
      </c>
      <c r="G42" s="60">
        <f>'ОУ по математике'!G42/'ОУ по математике'!$D42</f>
        <v>0.8844621513944223</v>
      </c>
      <c r="H42" s="60">
        <f>'ОУ по математике'!H42/'ОУ по математике'!$D42</f>
        <v>0.7808764940239044</v>
      </c>
      <c r="I42" s="60">
        <f>'ОУ по математике'!I42/'ОУ по математике'!$D42</f>
        <v>0.848605577689243</v>
      </c>
      <c r="J42" s="60">
        <f>'ОУ по математике'!J42/'ОУ по математике'!$D42</f>
        <v>0.9442231075697212</v>
      </c>
      <c r="K42" s="60">
        <f>'ОУ по математике'!K42/'ОУ по математике'!$D42</f>
        <v>0.9721115537848606</v>
      </c>
      <c r="L42" s="60">
        <f>'ОУ по математике'!L42/'ОУ по математике'!$D42</f>
        <v>0.9641434262948207</v>
      </c>
      <c r="M42" s="60">
        <f>'ОУ по математике'!M42/'ОУ по математике'!$D42</f>
        <v>0.9362549800796812</v>
      </c>
      <c r="N42" s="60">
        <f>'ОУ по математике'!N42/'ОУ по математике'!$D42</f>
        <v>0.9282868525896414</v>
      </c>
      <c r="O42" s="60">
        <f>'ОУ по математике'!O42/'ОУ по математике'!$D42</f>
        <v>0.9482071713147411</v>
      </c>
      <c r="P42" s="60">
        <f>'ОУ по математике'!P42/'ОУ по математике'!$D42</f>
        <v>0.9482071713147411</v>
      </c>
      <c r="Q42" s="60">
        <f>'ОУ по математике'!Q42/'ОУ по математике'!$D42</f>
        <v>0.9442231075697212</v>
      </c>
      <c r="R42" s="60">
        <f>'ОУ по математике'!R42/'ОУ по математике'!$D42</f>
        <v>0.7649402390438247</v>
      </c>
      <c r="S42" s="60">
        <f>'ОУ по математике'!S42/'ОУ по математике'!$D42</f>
        <v>0.8087649402390438</v>
      </c>
      <c r="T42" s="60">
        <f>'ОУ по математике'!T42/'ОУ по математике'!$D42</f>
        <v>0.8366533864541833</v>
      </c>
      <c r="U42" s="60">
        <f>'ОУ по математике'!U42/'ОУ по математике'!$D42</f>
        <v>0.8685258964143426</v>
      </c>
      <c r="V42" s="60">
        <f>'ОУ по математике'!V42/'ОУ по математике'!$D42</f>
        <v>0.7928286852589641</v>
      </c>
      <c r="W42" s="60">
        <f>'ОУ по математике'!W42/'ОУ по математике'!$D42</f>
        <v>0.7808764940239044</v>
      </c>
      <c r="X42" s="60">
        <f>'ОУ по математике'!X42/'ОУ по математике'!$D42</f>
        <v>0.7569721115537849</v>
      </c>
      <c r="Y42" s="60">
        <f>'ОУ по математике'!Y42/'ОУ по математике'!$D42</f>
        <v>0.8764940239043825</v>
      </c>
      <c r="Z42" s="60">
        <f>'ОУ по математике'!Z42/'ОУ по математике'!$D42</f>
        <v>0.8924302788844621</v>
      </c>
    </row>
    <row r="43" spans="1:26" ht="14.25">
      <c r="A43" s="61"/>
      <c r="B43" s="71" t="s">
        <v>78</v>
      </c>
      <c r="C43" s="61">
        <f>SUM(C11:C14)</f>
        <v>242</v>
      </c>
      <c r="D43" s="62">
        <f>'ОУ по математике'!D44/'ОУ по математике'!C44</f>
        <v>0.8677685950413223</v>
      </c>
      <c r="E43" s="62">
        <f>'ОУ по математике'!E44/'ОУ по математике'!$D44</f>
        <v>0.9571428571428572</v>
      </c>
      <c r="F43" s="62">
        <f>'ОУ по математике'!F44/'ОУ по математике'!$D44</f>
        <v>0.8666666666666667</v>
      </c>
      <c r="G43" s="62">
        <f>'ОУ по математике'!G44/'ОУ по математике'!$D44</f>
        <v>0.8571428571428571</v>
      </c>
      <c r="H43" s="62">
        <f>'ОУ по математике'!H44/'ОУ по математике'!$D44</f>
        <v>0.8142857142857143</v>
      </c>
      <c r="I43" s="62">
        <f>'ОУ по математике'!I44/'ОУ по математике'!$D44</f>
        <v>0.8523809523809524</v>
      </c>
      <c r="J43" s="62">
        <f>'ОУ по математике'!J44/'ОУ по математике'!$D44</f>
        <v>0.9380952380952381</v>
      </c>
      <c r="K43" s="62">
        <f>'ОУ по математике'!K44/'ОУ по математике'!$D44</f>
        <v>0.9809523809523809</v>
      </c>
      <c r="L43" s="62">
        <f>'ОУ по математике'!L44/'ОУ по математике'!$D44</f>
        <v>0.9523809523809523</v>
      </c>
      <c r="M43" s="62">
        <f>'ОУ по математике'!M44/'ОУ по математике'!$D44</f>
        <v>0.9380952380952381</v>
      </c>
      <c r="N43" s="62">
        <f>'ОУ по математике'!N44/'ОУ по математике'!$D44</f>
        <v>0.919047619047619</v>
      </c>
      <c r="O43" s="62">
        <f>'ОУ по математике'!O44/'ОУ по математике'!$D44</f>
        <v>0.9142857142857143</v>
      </c>
      <c r="P43" s="62">
        <f>'ОУ по математике'!P44/'ОУ по математике'!$D44</f>
        <v>0.9476190476190476</v>
      </c>
      <c r="Q43" s="62">
        <f>'ОУ по математике'!Q44/'ОУ по математике'!$D44</f>
        <v>0.9380952380952381</v>
      </c>
      <c r="R43" s="62">
        <f>'ОУ по математике'!R44/'ОУ по математике'!$D44</f>
        <v>0.8095238095238095</v>
      </c>
      <c r="S43" s="62">
        <f>'ОУ по математике'!S44/'ОУ по математике'!$D44</f>
        <v>0.8047619047619048</v>
      </c>
      <c r="T43" s="62">
        <f>'ОУ по математике'!T44/'ОУ по математике'!$D44</f>
        <v>0.8285714285714286</v>
      </c>
      <c r="U43" s="62">
        <f>'ОУ по математике'!U44/'ОУ по математике'!$D44</f>
        <v>0.8857142857142857</v>
      </c>
      <c r="V43" s="62">
        <f>'ОУ по математике'!V44/'ОУ по математике'!$D44</f>
        <v>0.7952380952380952</v>
      </c>
      <c r="W43" s="62">
        <f>'ОУ по математике'!W44/'ОУ по математике'!$D44</f>
        <v>0.8095238095238095</v>
      </c>
      <c r="X43" s="62">
        <f>'ОУ по математике'!X44/'ОУ по математике'!$D44</f>
        <v>0.919047619047619</v>
      </c>
      <c r="Y43" s="62">
        <f>'ОУ по математике'!Y44/'ОУ по математике'!$D44</f>
        <v>0.8666666666666667</v>
      </c>
      <c r="Z43" s="62">
        <f>'ОУ по математике'!Z44/'ОУ по математике'!$D44</f>
        <v>0.9142857142857143</v>
      </c>
    </row>
    <row r="44" spans="1:26" ht="14.25">
      <c r="A44" s="63"/>
      <c r="B44" s="123" t="s">
        <v>89</v>
      </c>
      <c r="C44" s="63">
        <f>C15+C23+C40+C22</f>
        <v>252</v>
      </c>
      <c r="D44" s="64">
        <f>'ОУ по математике'!D46/'ОУ по математике'!C46</f>
        <v>0.9325396825396826</v>
      </c>
      <c r="E44" s="64">
        <f>'ОУ по математике'!E46/'ОУ по математике'!$D46</f>
        <v>0.948936170212766</v>
      </c>
      <c r="F44" s="64">
        <f>'ОУ по математике'!F46/'ОУ по математике'!$D46</f>
        <v>0.7702127659574468</v>
      </c>
      <c r="G44" s="64">
        <f>'ОУ по математике'!G46/'ОУ по математике'!$D46</f>
        <v>0.8042553191489362</v>
      </c>
      <c r="H44" s="64">
        <f>'ОУ по математике'!H46/'ОУ по математике'!$D46</f>
        <v>0.7276595744680852</v>
      </c>
      <c r="I44" s="64">
        <f>'ОУ по математике'!I46/'ОУ по математике'!$D46</f>
        <v>0.6723404255319149</v>
      </c>
      <c r="J44" s="64">
        <f>'ОУ по математике'!J46/'ОУ по математике'!$D46</f>
        <v>0.902127659574468</v>
      </c>
      <c r="K44" s="64">
        <f>'ОУ по математике'!K46/'ОУ по математике'!$D46</f>
        <v>0.9744680851063829</v>
      </c>
      <c r="L44" s="64">
        <f>'ОУ по математике'!L46/'ОУ по математике'!$D46</f>
        <v>0.8851063829787233</v>
      </c>
      <c r="M44" s="64">
        <f>'ОУ по математике'!M46/'ОУ по математике'!$D46</f>
        <v>0.8808510638297873</v>
      </c>
      <c r="N44" s="64">
        <f>'ОУ по математике'!N46/'ОУ по математике'!$D46</f>
        <v>0.8595744680851064</v>
      </c>
      <c r="O44" s="64">
        <f>'ОУ по математике'!O46/'ОУ по математике'!$D46</f>
        <v>0.9148936170212766</v>
      </c>
      <c r="P44" s="64">
        <f>'ОУ по математике'!P46/'ОУ по математике'!$D46</f>
        <v>0.9234042553191489</v>
      </c>
      <c r="Q44" s="64">
        <f>'ОУ по математике'!Q46/'ОУ по математике'!$D46</f>
        <v>0.8765957446808511</v>
      </c>
      <c r="R44" s="64">
        <f>'ОУ по математике'!R46/'ОУ по математике'!$D46</f>
        <v>0.6893617021276596</v>
      </c>
      <c r="S44" s="64">
        <f>'ОУ по математике'!S46/'ОУ по математике'!$D46</f>
        <v>0.6382978723404256</v>
      </c>
      <c r="T44" s="64">
        <f>'ОУ по математике'!T46/'ОУ по математике'!$D46</f>
        <v>0.7276595744680852</v>
      </c>
      <c r="U44" s="64">
        <f>'ОУ по математике'!U46/'ОУ по математике'!$D46</f>
        <v>0.8382978723404255</v>
      </c>
      <c r="V44" s="64">
        <f>'ОУ по математике'!V46/'ОУ по математике'!$D46</f>
        <v>0.6893617021276596</v>
      </c>
      <c r="W44" s="64">
        <f>'ОУ по математике'!W46/'ОУ по математике'!$D46</f>
        <v>0.7319148936170212</v>
      </c>
      <c r="X44" s="64">
        <f>'ОУ по математике'!X46/'ОУ по математике'!$D46</f>
        <v>0.8</v>
      </c>
      <c r="Y44" s="64">
        <f>'ОУ по математике'!Y46/'ОУ по математике'!$D46</f>
        <v>0.7361702127659574</v>
      </c>
      <c r="Z44" s="64">
        <f>'ОУ по математике'!Z46/'ОУ по математике'!$D46</f>
        <v>0.723404255319149</v>
      </c>
    </row>
    <row r="45" spans="1:26" ht="14.25">
      <c r="A45" s="65"/>
      <c r="B45" s="66" t="s">
        <v>90</v>
      </c>
      <c r="C45" s="65">
        <f>SUM(C15:C40)-C44</f>
        <v>1204</v>
      </c>
      <c r="D45" s="67">
        <f>'ОУ по математике'!D48/'ОУ по математике'!C48</f>
        <v>0.8911960132890365</v>
      </c>
      <c r="E45" s="67">
        <f>'ОУ по математике'!E48/'ОУ по математике'!$D48</f>
        <v>0.8247903075489282</v>
      </c>
      <c r="F45" s="67">
        <f>'ОУ по математике'!F48/'ОУ по математике'!$D48</f>
        <v>0.7698042870456664</v>
      </c>
      <c r="G45" s="67">
        <f>'ОУ по математике'!G48/'ОУ по математике'!$D48</f>
        <v>0.6980428704566636</v>
      </c>
      <c r="H45" s="67">
        <f>'ОУ по математике'!H48/'ОУ по математике'!$D48</f>
        <v>0.6561043802423113</v>
      </c>
      <c r="I45" s="67">
        <f>'ОУ по математике'!I48/'ОУ по математике'!$D48</f>
        <v>0.630009319664492</v>
      </c>
      <c r="J45" s="67">
        <f>'ОУ по математике'!J48/'ОУ по математике'!$D48</f>
        <v>0.8816402609506058</v>
      </c>
      <c r="K45" s="67">
        <f>'ОУ по математике'!K48/'ОУ по математике'!$D48</f>
        <v>0.8890959925442684</v>
      </c>
      <c r="L45" s="67">
        <f>'ОУ по математике'!L48/'ОУ по математике'!$D48</f>
        <v>0.7903075489282386</v>
      </c>
      <c r="M45" s="67">
        <f>'ОУ по математике'!M48/'ОУ по математике'!$D48</f>
        <v>0.8154706430568499</v>
      </c>
      <c r="N45" s="67">
        <f>'ОУ по математике'!N48/'ОУ по математике'!$D48</f>
        <v>0.7604846225535881</v>
      </c>
      <c r="O45" s="67">
        <f>'ОУ по математике'!O48/'ОУ по математике'!$D48</f>
        <v>0.771668219944082</v>
      </c>
      <c r="P45" s="67">
        <f>'ОУ по математике'!P48/'ОУ по математике'!$D48</f>
        <v>0.7912395153774464</v>
      </c>
      <c r="Q45" s="67">
        <f>'ОУ по математике'!Q48/'ОУ по математике'!$D48</f>
        <v>0.7493010251630942</v>
      </c>
      <c r="R45" s="67">
        <f>'ОУ по математике'!R48/'ОУ по математике'!$D48</f>
        <v>0.5517241379310345</v>
      </c>
      <c r="S45" s="67">
        <f>'ОУ по математике'!S48/'ОУ по математике'!$D48</f>
        <v>0.554520037278658</v>
      </c>
      <c r="T45" s="67">
        <f>'ОУ по математике'!T48/'ОУ по математике'!$D48</f>
        <v>0.6356011183597391</v>
      </c>
      <c r="U45" s="67">
        <f>'ОУ по математике'!U48/'ОУ по математике'!$D48</f>
        <v>0.6989748369058714</v>
      </c>
      <c r="V45" s="67">
        <f>'ОУ по математике'!V48/'ОУ по математике'!$D48</f>
        <v>0.5386766076421249</v>
      </c>
      <c r="W45" s="67">
        <f>'ОУ по математике'!W48/'ОУ по математике'!$D48</f>
        <v>0.5377446411929171</v>
      </c>
      <c r="X45" s="67">
        <f>'ОУ по математике'!X48/'ОУ по математике'!$D48</f>
        <v>0.5601118359739049</v>
      </c>
      <c r="Y45" s="67">
        <f>'ОУ по математике'!Y48/'ОУ по математике'!$D48</f>
        <v>0.6039142590866728</v>
      </c>
      <c r="Z45" s="67">
        <f>'ОУ по математике'!Z48/'ОУ по математике'!$D48</f>
        <v>0.5778191985088537</v>
      </c>
    </row>
    <row r="49" spans="2:3" ht="12.75">
      <c r="B49" s="4" t="s">
        <v>29</v>
      </c>
      <c r="C49" s="2" t="s">
        <v>29</v>
      </c>
    </row>
    <row r="50" spans="2:3" ht="12.75">
      <c r="B50" s="4" t="s">
        <v>29</v>
      </c>
      <c r="C50" s="2" t="s">
        <v>29</v>
      </c>
    </row>
  </sheetData>
  <sheetProtection/>
  <mergeCells count="4">
    <mergeCell ref="B4:E5"/>
    <mergeCell ref="F4:W4"/>
    <mergeCell ref="X4:Z4"/>
    <mergeCell ref="B2:Z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safarova_ml</dc:creator>
  <cp:keywords/>
  <dc:description/>
  <cp:lastModifiedBy>Евгений</cp:lastModifiedBy>
  <cp:lastPrinted>2012-10-25T05:20:44Z</cp:lastPrinted>
  <dcterms:created xsi:type="dcterms:W3CDTF">2012-09-07T02:34:07Z</dcterms:created>
  <dcterms:modified xsi:type="dcterms:W3CDTF">2013-03-04T16:11:36Z</dcterms:modified>
  <cp:category/>
  <cp:version/>
  <cp:contentType/>
  <cp:contentStatus/>
</cp:coreProperties>
</file>